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45" windowWidth="19200" windowHeight="11730"/>
  </bookViews>
  <sheets>
    <sheet name="接团书（ใปงาน）" sheetId="9" r:id="rId1"/>
    <sheet name="订单信息（booking）" sheetId="14" r:id="rId2"/>
    <sheet name="详细信息" sheetId="10" r:id="rId3"/>
    <sheet name="Sheet3" sheetId="11" r:id="rId4"/>
    <sheet name="酒店" sheetId="13" r:id="rId5"/>
    <sheet name="ป้ายชื่อลูกค้า" sheetId="12" r:id="rId6"/>
  </sheets>
  <definedNames>
    <definedName name="_xlnm._FilterDatabase" localSheetId="0" hidden="1">'接团书（ใปงาน）'!$A$15:$G$21</definedName>
    <definedName name="HTA001_">酒店!$D$285</definedName>
    <definedName name="HTA002_">酒店!$D$286:$E$286</definedName>
    <definedName name="HTA003_">酒店!$D$287:$E$287</definedName>
    <definedName name="HTA004_">酒店!$D$288:$E$288</definedName>
    <definedName name="HTA005_">酒店!$D$289:$G$289</definedName>
    <definedName name="HTA006_">酒店!$D$290:$F$290</definedName>
    <definedName name="HTA007_">酒店!$D$291:$L$291</definedName>
    <definedName name="HTA008_">酒店!$D$292:$H$292</definedName>
    <definedName name="HTA009_">酒店!$D$293:$G$293</definedName>
    <definedName name="HTA010_">酒店!$D$294:$F$294</definedName>
    <definedName name="HTA011_">酒店!$D$295:$I$295</definedName>
    <definedName name="HTA012_">酒店!$D$296:$E$296</definedName>
    <definedName name="HTA013_">酒店!$D$297:$F$297</definedName>
    <definedName name="HTA014_">酒店!$D$298:$F$298</definedName>
    <definedName name="HTA015_">酒店!$D$299:$J$299</definedName>
    <definedName name="HTA016_">酒店!$D$300:$E$300</definedName>
    <definedName name="HTA017_">酒店!#REF!</definedName>
    <definedName name="HTA019_">酒店!$D$301</definedName>
    <definedName name="HTA020_">酒店!$D$302:$E$302</definedName>
    <definedName name="HTA021_">酒店!$D$303</definedName>
    <definedName name="HTA022_">酒店!$D$304:$F$304</definedName>
    <definedName name="HTA023_">酒店!$D$305:$M$305</definedName>
    <definedName name="HTA024_">酒店!$D$306:$E$306</definedName>
    <definedName name="HTA025_">酒店!$D$307:$E$307</definedName>
    <definedName name="HTA026_">酒店!$D$308</definedName>
    <definedName name="HTAPC005_">酒店!$D$6</definedName>
    <definedName name="HTAPC012_">酒店!$D$13</definedName>
    <definedName name="HTB001_">酒店!$D$310:$J$310</definedName>
    <definedName name="HTB002_">酒店!$D$311</definedName>
    <definedName name="HTB003_">酒店!$D$312:$E$312</definedName>
    <definedName name="HTB004_">酒店!$D$313:$F$313</definedName>
    <definedName name="HTB005_">酒店!$D$314</definedName>
    <definedName name="HTB006_">酒店!$D$315:$G$315</definedName>
    <definedName name="HTB007_">酒店!$D$316:$G$316</definedName>
    <definedName name="HTB008_">酒店!$D$317:$I$317</definedName>
    <definedName name="HTB009_">酒店!$D$318:$F$318</definedName>
    <definedName name="HTB010_">酒店!$D$319:$F$319</definedName>
    <definedName name="HTB011_">酒店!$D$320:$F$320</definedName>
    <definedName name="HTB012_">酒店!$D$321:$G$321</definedName>
    <definedName name="HTB013_">酒店!$D$322:$M$322</definedName>
    <definedName name="HTB014_">酒店!$D$323</definedName>
    <definedName name="HTB015_">酒店!$D$324:$G$324</definedName>
    <definedName name="HTB016_">酒店!$D$325:$F$325</definedName>
    <definedName name="HTB017_">酒店!$D$326:$H$326</definedName>
    <definedName name="HTB018_">酒店!$D$327</definedName>
    <definedName name="HTB019_">酒店!$D$328:$F$328</definedName>
    <definedName name="HTB020_">酒店!$D$329:$M$329</definedName>
    <definedName name="HTB021_">酒店!$D$330:$F$330</definedName>
    <definedName name="HTBPC003_">酒店!$D$29</definedName>
    <definedName name="HTBPC004_">酒店!$D$30</definedName>
    <definedName name="HTBPC006_">酒店!$D$32</definedName>
    <definedName name="HTC001_">酒店!$D$332</definedName>
    <definedName name="HTC002_">酒店!$D$333:$G$333</definedName>
    <definedName name="HTC003_">酒店!$D$334:$G$334</definedName>
    <definedName name="HTC004_">酒店!$D$335:$L$335</definedName>
    <definedName name="HTC005_">酒店!$D$336:$E$336</definedName>
    <definedName name="HTC006_">酒店!$D$337:$G$337</definedName>
    <definedName name="HTC007_">酒店!$D$338:$G$338</definedName>
    <definedName name="HTC008_">酒店!$D$339:$F$339</definedName>
    <definedName name="HTC009_">酒店!$D$340:$E$340</definedName>
    <definedName name="HTC010_">酒店!$D$341:$M$341</definedName>
    <definedName name="HTC011_">酒店!$D$342:$H$342</definedName>
    <definedName name="HTC012_">酒店!$D$343:$F$343</definedName>
    <definedName name="HTC013_">酒店!$D$344:$M$344</definedName>
    <definedName name="HTC014_">酒店!$D$345:$E$345</definedName>
    <definedName name="HTC015_">酒店!$D$346:$E$346</definedName>
    <definedName name="HTC016_">酒店!$D$347:$F$347</definedName>
    <definedName name="HTC017_">酒店!$D$348:$F$348</definedName>
    <definedName name="HTCPC001_">酒店!$D$49</definedName>
    <definedName name="HTCPC004_">酒店!$D$52</definedName>
    <definedName name="HTD001_">酒店!$D$350:$L$350</definedName>
    <definedName name="HTD002_">酒店!$D$351:$E$351</definedName>
    <definedName name="HTD003_">酒店!$D$352:$H$352</definedName>
    <definedName name="HTD004_">酒店!$D$353:$H$353</definedName>
    <definedName name="HTD005_">酒店!$D$354:$F$354</definedName>
    <definedName name="HTD006_">酒店!$D$355:$I$355</definedName>
    <definedName name="HTD007_">酒店!$D$356:$F$356</definedName>
    <definedName name="HTD008_">酒店!$D$357:$H$357</definedName>
    <definedName name="HTD009_">酒店!$D$358:$M$358</definedName>
    <definedName name="HTD010_">酒店!$D$359</definedName>
    <definedName name="HTDPC001_">酒店!$D$68:$E$68</definedName>
    <definedName name="HTDPC002_">酒店!$D$69</definedName>
    <definedName name="HTDPC004_">酒店!$D$71</definedName>
    <definedName name="HTDPC005_">酒店!$D$72</definedName>
    <definedName name="HTE001_">酒店!$D$361</definedName>
    <definedName name="HTE002_">酒店!$D$362:$E$362</definedName>
    <definedName name="HTEPC001_">酒店!$D$79</definedName>
    <definedName name="HTEPC002_">酒店!$D$80</definedName>
    <definedName name="HTF001_">酒店!$D$364:$E$364</definedName>
    <definedName name="HTF002_">酒店!$D$365:$H$365</definedName>
    <definedName name="HTFPC002_">酒店!$D$83</definedName>
    <definedName name="HTG001_">酒店!$D$367:$H$367</definedName>
    <definedName name="HTGPC001_">酒店!$D$85</definedName>
    <definedName name="HTH001_">酒店!$D$369:$I$369</definedName>
    <definedName name="HTH002_">酒店!$D$370:$I$370</definedName>
    <definedName name="HTH003_">酒店!$D$371</definedName>
    <definedName name="HTH004_">酒店!$D$372:$H$372</definedName>
    <definedName name="HTH005_">酒店!$D$373:$M$373</definedName>
    <definedName name="HTH006_">酒店!$D$374</definedName>
    <definedName name="HTH007_">酒店!$D$375</definedName>
    <definedName name="HTH008_">酒店!$D$376:$H$376</definedName>
    <definedName name="HTHPC001_">酒店!$D$87:$E$87</definedName>
    <definedName name="HTHPC004_">酒店!$D$90</definedName>
    <definedName name="HTI001_">酒店!$D$378:$G$378</definedName>
    <definedName name="HTI002_">酒店!$D$379</definedName>
    <definedName name="HTI003_">酒店!$D$380</definedName>
    <definedName name="HTI004_">酒店!$D$381</definedName>
    <definedName name="HTI005_">酒店!$D$382:$M$382</definedName>
    <definedName name="HTI006_">酒店!$D$383:$K$383</definedName>
    <definedName name="HTIPC001_">酒店!$D$96</definedName>
    <definedName name="HTIPC002_">酒店!$D$97</definedName>
    <definedName name="HTJ001_">酒店!$D$397:$G$397</definedName>
    <definedName name="HTJ002_">酒店!$D$398:$M$398</definedName>
    <definedName name="HTK001_">酒店!$D$385:$E$385</definedName>
    <definedName name="HTK002_">酒店!$D$386</definedName>
    <definedName name="HTK003_">酒店!$D$387:$F$387</definedName>
    <definedName name="HTK004_">酒店!$D$388:$J$388</definedName>
    <definedName name="HTK005_">酒店!$D$389:$E$389</definedName>
    <definedName name="HTK006_">酒店!$D$390:$H$390</definedName>
    <definedName name="HTK007_">酒店!$D$391:$E$391</definedName>
    <definedName name="HTK008_">酒店!$D$392:$M$392</definedName>
    <definedName name="HTK009_">酒店!$D$393:$H$393</definedName>
    <definedName name="HTK010_">酒店!$D$394</definedName>
    <definedName name="HTK011_">酒店!$D$395</definedName>
    <definedName name="HTKPC001_">酒店!$D$103</definedName>
    <definedName name="HTKPC006_">酒店!$D$108:$E$108</definedName>
    <definedName name="HTL001_">酒店!$D$400:$J$400</definedName>
    <definedName name="HTL002_">酒店!$D$401:$G$401</definedName>
    <definedName name="HTLPC001_">酒店!$D$118</definedName>
    <definedName name="HTM001_">酒店!$D$403:$G$403</definedName>
    <definedName name="HTM002_">酒店!$D$404:$E$404</definedName>
    <definedName name="HTM003_">酒店!$D$405:$F$405</definedName>
    <definedName name="HTM004_">酒店!$D$406:$E$406</definedName>
    <definedName name="HTM005_">酒店!$D$407:$N$407</definedName>
    <definedName name="HTM006_">酒店!$D$408:$F$408</definedName>
    <definedName name="HTM007_">酒店!$D$409:$F$409</definedName>
    <definedName name="HTM008_">酒店!$D$410:$I$410</definedName>
    <definedName name="HTM009_">酒店!$D$411:$F$411</definedName>
    <definedName name="HTM010_">酒店!$D$412:$F$412</definedName>
    <definedName name="HTMPC003_">酒店!$D$123</definedName>
    <definedName name="HTMPC005_">酒店!$D$125</definedName>
    <definedName name="HTN001_">酒店!$D$414:$G$414</definedName>
    <definedName name="HTN002_">酒店!$D$415:$H$415</definedName>
    <definedName name="HTN003_">酒店!$D$416:$M$416</definedName>
    <definedName name="HTN004_">酒店!$D$417:$H$417</definedName>
    <definedName name="HTN005_">酒店!$D$418:$G$418</definedName>
    <definedName name="HTN006_">酒店!$D$419:$E$419</definedName>
    <definedName name="HTN007_">酒店!$D$420:$F$420</definedName>
    <definedName name="HTNPC004_">酒店!$D$135:$E$135</definedName>
    <definedName name="HTNPC006_">酒店!$D$137</definedName>
    <definedName name="HTO001_">酒店!$D$422:$G$422</definedName>
    <definedName name="HTO002_">酒店!$D$423:$I$423</definedName>
    <definedName name="HTP001_">酒店!$D$425:$F$425</definedName>
    <definedName name="HTP002_">酒店!$D$426:$G$426</definedName>
    <definedName name="HTP003_">酒店!$D$427:$F$427</definedName>
    <definedName name="HTP004_">酒店!$D$428:$H$428</definedName>
    <definedName name="HTP005_">酒店!$D$429:$I$429</definedName>
    <definedName name="HTP006_">酒店!$D$430:$H$430</definedName>
    <definedName name="HTP007_">酒店!$D$431:$K$431</definedName>
    <definedName name="HTP008_">酒店!$D$432:$G$432</definedName>
    <definedName name="HTP009_">酒店!$D$433:$E$433</definedName>
    <definedName name="HTP010_">酒店!$D$434:$G$434</definedName>
    <definedName name="HTP011_">酒店!$D$435:$E$435</definedName>
    <definedName name="HTP012_">酒店!$D$436:$I$436</definedName>
    <definedName name="HTP013_">酒店!$D$437:$E$437</definedName>
    <definedName name="HTP014_">酒店!$D$438:$F$438</definedName>
    <definedName name="HTP015_">酒店!$D$439:$F$439</definedName>
    <definedName name="HTP016_">酒店!$D$440:$F$440</definedName>
    <definedName name="HTP017_">酒店!$D$441:$F$441</definedName>
    <definedName name="HTP018_">酒店!$D$442</definedName>
    <definedName name="HTP019_">酒店!$D$443:$F$443</definedName>
    <definedName name="HTP020_">酒店!$D$444:$E$444</definedName>
    <definedName name="HTP021_">酒店!$D$445:$F$445</definedName>
    <definedName name="HTP022_">酒店!$D$446:$F$446</definedName>
    <definedName name="HTP023_">酒店!$D$447:$E$447</definedName>
    <definedName name="HTP024_">酒店!$D$448:$I$448</definedName>
    <definedName name="HTP025_">酒店!$D$449:$M$449</definedName>
    <definedName name="HTP026_">酒店!$D$450:$I$450</definedName>
    <definedName name="HTP027_">酒店!$D$451:$M$451</definedName>
    <definedName name="HTP028_">酒店!$D$452</definedName>
    <definedName name="HTP029_">酒店!$D$453</definedName>
    <definedName name="HTP031_">酒店!$D$455:$F$455</definedName>
    <definedName name="HTP032_">酒店!$D$456</definedName>
    <definedName name="HTPPC010_">酒店!$D$152</definedName>
    <definedName name="HTPPC020_">酒店!$D$162</definedName>
    <definedName name="HTPPC032_">酒店!$D$174</definedName>
    <definedName name="HTR001_">酒店!$D$459:$G$459</definedName>
    <definedName name="HTR002_">酒店!$D$460</definedName>
    <definedName name="HTR003_">酒店!$D$461:$M$461</definedName>
    <definedName name="HTR004_">酒店!$D$462:$M$462</definedName>
    <definedName name="HTR005_">酒店!$D$463:$F$463</definedName>
    <definedName name="HTR006_">酒店!$D$464:$H$464</definedName>
    <definedName name="HTR007_">酒店!$D$465:$E$465</definedName>
    <definedName name="HTR008_">酒店!$D$466:$F$466</definedName>
    <definedName name="HTS001_">酒店!$D$468:$E$468</definedName>
    <definedName name="HTS002_">酒店!$D$469:$E$469</definedName>
    <definedName name="HTS003_">酒店!$D$470</definedName>
    <definedName name="HTS004_">酒店!$D$471:$I$471</definedName>
    <definedName name="HTS005_">酒店!$D$472:$E$472</definedName>
    <definedName name="HTS006_">酒店!$D$473:$F$473</definedName>
    <definedName name="HTS007_">酒店!$D$474:$F$474</definedName>
    <definedName name="HTS008_">酒店!$D$475:$F$475</definedName>
    <definedName name="HTS009_">酒店!$D$476:$F$476</definedName>
    <definedName name="HTS010_">酒店!$D$477:$F$477</definedName>
    <definedName name="HTS011_">酒店!$D$478:$G$478</definedName>
    <definedName name="HTS012_">酒店!$D$479:$E$479</definedName>
    <definedName name="HTS013_">酒店!$D$480:$J$480</definedName>
    <definedName name="HTS014_">酒店!$D$481:$H$481</definedName>
    <definedName name="HTS015_">酒店!$D$482:$E$482</definedName>
    <definedName name="HTS016_">酒店!$D$483:$F$483</definedName>
    <definedName name="HTSPC001_">酒店!$D$186</definedName>
    <definedName name="HTSPC006_">酒店!$D$191</definedName>
    <definedName name="HTSPC007_">酒店!$D$192</definedName>
    <definedName name="HTSPC008_">酒店!$D$193</definedName>
    <definedName name="HTSPC011_">酒店!$D$196</definedName>
    <definedName name="HTSPC012_">酒店!$D$197</definedName>
    <definedName name="HTSPC016_">酒店!$D$201</definedName>
    <definedName name="HTT001_">酒店!$D$485:$F$485</definedName>
    <definedName name="HTT002_">酒店!$D$486:$G$486</definedName>
    <definedName name="HTT003_">酒店!$D$487:$F$487</definedName>
    <definedName name="HTT004_">酒店!$D$488:$J$488</definedName>
    <definedName name="HTT005_">酒店!$D$489:$F$489</definedName>
    <definedName name="HTT006_">酒店!$D$490:$E$490</definedName>
    <definedName name="HTT007_">酒店!$D$491:$G$491</definedName>
    <definedName name="HTT008_">酒店!$D$492:$F$492</definedName>
    <definedName name="HTT009_">酒店!$D$493:$H$493</definedName>
    <definedName name="HTT010_">酒店!$D$494:$J$494</definedName>
    <definedName name="HTT011_">酒店!$D$495:$E$495</definedName>
    <definedName name="HTT012_">酒店!$D$496:$H$496</definedName>
    <definedName name="HTT013_">酒店!$D$497:$E$497</definedName>
    <definedName name="HTT014_">酒店!$D$498:$F$498</definedName>
    <definedName name="HTT015_">酒店!$D$499:$F$499</definedName>
    <definedName name="HTT016_">酒店!$D$500:$F$500</definedName>
    <definedName name="HTT017_">酒店!$D$501:$F$501</definedName>
    <definedName name="HTT018_">酒店!$D$502:$M$502</definedName>
    <definedName name="HTT019_">酒店!$D$503:$M$503</definedName>
    <definedName name="HTT020_">酒店!$D$504:$E$504</definedName>
    <definedName name="HTT021_">酒店!$D$505:$M$505</definedName>
    <definedName name="HTT022_">酒店!$D$506:$H$506</definedName>
    <definedName name="HTT023_">酒店!$D$507:$E$507</definedName>
    <definedName name="HTT024_">酒店!$D$508:$E$508</definedName>
    <definedName name="HTT025_">酒店!$D$509</definedName>
    <definedName name="HTT026_">酒店!$D$510:$F$510</definedName>
    <definedName name="HTT027_">酒店!$D$511</definedName>
    <definedName name="HTTPC013_">酒店!$D$215</definedName>
    <definedName name="HTTPC022_">酒店!$D$224</definedName>
    <definedName name="HTTPC026_">酒店!$D$228</definedName>
    <definedName name="HTU001_">酒店!$D$514:$F$514</definedName>
    <definedName name="HTV001_">酒店!$D$516:$M$516</definedName>
    <definedName name="HTW001_">酒店!$D$518:$G$518</definedName>
    <definedName name="HTW002_">酒店!$D$519:$E$519</definedName>
    <definedName name="HTW003_">酒店!$D$520:$F$520</definedName>
    <definedName name="HTW004_">酒店!$D$521:$E$521</definedName>
    <definedName name="HTZ001_">酒店!$D$523:$E$523</definedName>
    <definedName name="ODT001_">酒店!$C$243</definedName>
    <definedName name="ODT002_">酒店!$C$244:$E$244</definedName>
    <definedName name="ODT003_">酒店!$C$245:$E$245</definedName>
    <definedName name="ODT004_">酒店!$C$246:$F$246</definedName>
    <definedName name="ODT005_">酒店!$C$247:$F$247</definedName>
    <definedName name="ODT006_">酒店!$C$248:$E$248</definedName>
    <definedName name="ODT007_">酒店!$C$249:$H$249</definedName>
    <definedName name="ODT008_">酒店!$C$250:$J$250</definedName>
    <definedName name="ODT009_">酒店!$C$251:$D$251</definedName>
    <definedName name="ODT010_">酒店!$C$252:$D$252</definedName>
    <definedName name="ODT011_">酒店!$C$253:$D$253</definedName>
    <definedName name="ODT012_">酒店!$C$254:$H$254</definedName>
    <definedName name="ODT013_">酒店!$C$255:$J$255</definedName>
    <definedName name="ODT014_">酒店!$C$256:$D$256</definedName>
    <definedName name="ODT015_">酒店!$C$257:$G$257</definedName>
    <definedName name="ODT016_">酒店!$C$258:$K$258</definedName>
    <definedName name="ODT017_">酒店!$C$259</definedName>
    <definedName name="ODT018_">酒店!$C$260</definedName>
    <definedName name="ODT019_">酒店!$C$261</definedName>
    <definedName name="ODT020_">酒店!$C$262:$E$262</definedName>
    <definedName name="ODT021_">酒店!$C$263:$O$263</definedName>
    <definedName name="ODT022_">酒店!$C$264</definedName>
    <definedName name="ODT023_">酒店!$C$265:$G$265</definedName>
    <definedName name="ODT024_">酒店!$C$266:$G$266</definedName>
    <definedName name="ODT025_">酒店!$C$267:$F$267</definedName>
    <definedName name="ODT026_">酒店!$C$268:$F$268</definedName>
    <definedName name="ODT027_">酒店!$C$269:$F$269</definedName>
    <definedName name="ODT028_">酒店!$C$270</definedName>
    <definedName name="ODT029_">酒店!$C$271:$F$271</definedName>
    <definedName name="ODT030_">酒店!$C$272:$I$272</definedName>
    <definedName name="ODT031_">酒店!$C$273:$D$273</definedName>
    <definedName name="ODT032_">酒店!$C$274:$D$274</definedName>
    <definedName name="ODT033_">酒店!$C$275:$D$275</definedName>
    <definedName name="ODT034_">酒店!$C$276:$D$276</definedName>
    <definedName name="ODT035_">酒店!$C$277:$D$277</definedName>
    <definedName name="ODT036_">酒店!$C$278:$D$278</definedName>
    <definedName name="ODT037_">酒店!$C$279</definedName>
    <definedName name="ODT038_">酒店!$C$280</definedName>
    <definedName name="ODT039_">酒店!$C$281:$G$281</definedName>
    <definedName name="ODT040_">酒店!$C$282</definedName>
    <definedName name="ODT041_">酒店!$C$283:$E$283</definedName>
  </definedNames>
  <calcPr calcId="152511"/>
</workbook>
</file>

<file path=xl/calcChain.xml><?xml version="1.0" encoding="utf-8"?>
<calcChain xmlns="http://schemas.openxmlformats.org/spreadsheetml/2006/main">
  <c r="C25" i="10" l="1"/>
  <c r="C19" i="10"/>
  <c r="X49" i="10" l="1"/>
  <c r="Y49" i="10" s="1"/>
  <c r="X50" i="10"/>
  <c r="Y50" i="10" s="1"/>
  <c r="X51" i="10"/>
  <c r="Y51" i="10" s="1"/>
  <c r="X52" i="10"/>
  <c r="Y52" i="10" s="1"/>
  <c r="X53" i="10"/>
  <c r="Y53" i="10" s="1"/>
  <c r="X48" i="10"/>
  <c r="Y48" i="10" s="1"/>
  <c r="X46" i="10"/>
  <c r="Z46" i="10" s="1"/>
  <c r="X42" i="10"/>
  <c r="Z42" i="10" s="1"/>
  <c r="X43" i="10"/>
  <c r="Y43" i="10" s="1"/>
  <c r="X44" i="10"/>
  <c r="Y44" i="10" s="1"/>
  <c r="X45" i="10"/>
  <c r="Y45" i="10" s="1"/>
  <c r="X41" i="10"/>
  <c r="Y41" i="10" s="1"/>
  <c r="B17" i="9"/>
  <c r="B19" i="9"/>
  <c r="Z44" i="10" l="1"/>
  <c r="Y46" i="10"/>
  <c r="Y42" i="10"/>
  <c r="Z45" i="10"/>
  <c r="Z43" i="10"/>
  <c r="Z41" i="10"/>
  <c r="F25" i="9"/>
  <c r="F26" i="9"/>
  <c r="F27" i="9"/>
  <c r="F28" i="9"/>
  <c r="F29" i="9"/>
  <c r="F24" i="9"/>
  <c r="Q12" i="10" l="1"/>
  <c r="Q11" i="10"/>
  <c r="Q10" i="10"/>
  <c r="Q9" i="10"/>
  <c r="Q8" i="10"/>
  <c r="Q7" i="10"/>
  <c r="B3" i="10" l="1"/>
  <c r="K5" i="11"/>
  <c r="K4" i="11"/>
  <c r="J5" i="11"/>
  <c r="I5" i="11"/>
  <c r="J4" i="11"/>
  <c r="I4" i="11"/>
  <c r="H5" i="11"/>
  <c r="H4" i="11"/>
  <c r="A28" i="9"/>
  <c r="A27" i="9"/>
  <c r="A29" i="9"/>
  <c r="A26" i="9"/>
  <c r="A25" i="9"/>
  <c r="A24" i="9"/>
  <c r="A14" i="9"/>
  <c r="B1" i="10" l="1"/>
  <c r="A31" i="14" l="1"/>
  <c r="C18" i="9" l="1"/>
  <c r="C2" i="10" l="1"/>
  <c r="D12" i="9" s="1"/>
  <c r="G19" i="9"/>
  <c r="I1" i="10"/>
  <c r="B18" i="9" s="1"/>
  <c r="D3" i="11" s="1"/>
  <c r="H1" i="10"/>
  <c r="B16" i="9" s="1"/>
  <c r="D2" i="11" s="1"/>
  <c r="Q1" i="10"/>
  <c r="B2" i="10"/>
  <c r="D3" i="14" s="1"/>
  <c r="D2" i="10"/>
  <c r="E12" i="9" s="1"/>
  <c r="E2" i="10"/>
  <c r="F12" i="9" s="1"/>
  <c r="J2" i="10"/>
  <c r="K2" i="10"/>
  <c r="Q2" i="10"/>
  <c r="J3" i="10"/>
  <c r="Q3" i="10"/>
  <c r="B29" i="14"/>
  <c r="A18" i="9"/>
  <c r="A16" i="9"/>
  <c r="B5" i="11"/>
  <c r="B4" i="11"/>
  <c r="Q6" i="10"/>
  <c r="Q5" i="10"/>
  <c r="Q4" i="10"/>
  <c r="G12" i="9"/>
  <c r="F2" i="10" s="1"/>
  <c r="A30" i="9"/>
  <c r="E3" i="11"/>
  <c r="D5" i="11"/>
  <c r="C5" i="11"/>
  <c r="F4" i="11"/>
  <c r="D4" i="11"/>
  <c r="C4" i="11"/>
  <c r="D16" i="9"/>
  <c r="F2" i="11" s="1"/>
  <c r="I3" i="10"/>
  <c r="H3" i="10"/>
  <c r="C25" i="9"/>
  <c r="G25" i="9" s="1"/>
  <c r="C26" i="9"/>
  <c r="G26" i="9" s="1"/>
  <c r="C27" i="9"/>
  <c r="G27" i="9" s="1"/>
  <c r="C28" i="9"/>
  <c r="G28" i="9" s="1"/>
  <c r="C29" i="9"/>
  <c r="G29" i="9" s="1"/>
  <c r="C24" i="9"/>
  <c r="G24" i="9" s="1"/>
  <c r="E4" i="11"/>
  <c r="G5" i="11"/>
  <c r="G4" i="11"/>
  <c r="A4" i="11"/>
  <c r="C12" i="9"/>
  <c r="B12" i="9"/>
  <c r="A12" i="12" l="1"/>
  <c r="F18" i="9"/>
  <c r="I3" i="11" s="1"/>
  <c r="F16" i="9"/>
  <c r="I2" i="11" s="1"/>
  <c r="E16" i="9"/>
  <c r="E18" i="9"/>
  <c r="H3" i="11" s="1"/>
  <c r="A25" i="10"/>
  <c r="A19" i="10"/>
  <c r="H2" i="10"/>
  <c r="K3" i="10"/>
  <c r="J2" i="11" s="1"/>
  <c r="D5" i="9"/>
  <c r="F5" i="11"/>
  <c r="E5" i="11"/>
  <c r="A5" i="11"/>
  <c r="A12" i="9"/>
  <c r="G3" i="11"/>
  <c r="C3" i="11"/>
  <c r="F3" i="11" s="1"/>
  <c r="B3" i="11"/>
  <c r="I2" i="10"/>
  <c r="G2" i="11"/>
  <c r="C2" i="11"/>
  <c r="E2" i="11" s="1"/>
  <c r="B2" i="11"/>
  <c r="J3" i="11" l="1"/>
  <c r="K3" i="11"/>
  <c r="K2" i="11"/>
  <c r="A3" i="11"/>
  <c r="A2" i="10"/>
  <c r="A2" i="11"/>
  <c r="H2" i="11"/>
</calcChain>
</file>

<file path=xl/sharedStrings.xml><?xml version="1.0" encoding="utf-8"?>
<sst xmlns="http://schemas.openxmlformats.org/spreadsheetml/2006/main" count="2245" uniqueCount="1837">
  <si>
    <t>自由行接团书</t>
  </si>
  <si>
    <t>Tranlee travel co.,ltd</t>
  </si>
  <si>
    <t xml:space="preserve"> 74/70  Poonpol Nightplaza,Poonpol Rd.,T.Taladnua Muang Phuket  83000   </t>
  </si>
  <si>
    <r>
      <rPr>
        <sz val="8"/>
        <color indexed="8"/>
        <rFont val="宋体"/>
        <family val="3"/>
        <charset val="134"/>
      </rPr>
      <t xml:space="preserve">客人姓名
</t>
    </r>
    <r>
      <rPr>
        <sz val="7"/>
        <color indexed="8"/>
        <rFont val="Arial"/>
        <family val="2"/>
      </rPr>
      <t>The Customers Name</t>
    </r>
    <phoneticPr fontId="2" type="noConversion"/>
  </si>
  <si>
    <t>代理 
AGENT</t>
  </si>
  <si>
    <t>代理订单号
AGENT CODE</t>
  </si>
  <si>
    <t>接送信息</t>
  </si>
  <si>
    <t>基本信息</t>
  </si>
  <si>
    <t xml:space="preserve">酒店Hotel </t>
  </si>
  <si>
    <t>婴儿
INF</t>
  </si>
  <si>
    <t>基本信息Brief</t>
  </si>
  <si>
    <t>日期Date
格式：日/月/年</t>
  </si>
  <si>
    <t>人数pax</t>
  </si>
  <si>
    <t>车型（ใช้รถ)</t>
  </si>
  <si>
    <t>其他Others</t>
  </si>
  <si>
    <t>起点รับที่</t>
  </si>
  <si>
    <t>到达ส่งถึง</t>
  </si>
  <si>
    <t>团号code</t>
  </si>
  <si>
    <t>接机标志</t>
  </si>
  <si>
    <t>类型ประเภทงาน</t>
  </si>
  <si>
    <t xml:space="preserve"> </t>
    <phoneticPr fontId="2" type="noConversion"/>
  </si>
  <si>
    <t xml:space="preserve"> </t>
    <phoneticPr fontId="2" type="noConversion"/>
  </si>
  <si>
    <t>Check Out</t>
    <phoneticPr fontId="14" type="noConversion"/>
  </si>
  <si>
    <t>儿童
CHD</t>
  </si>
  <si>
    <r>
      <t xml:space="preserve">时间Time </t>
    </r>
    <r>
      <rPr>
        <sz val="16"/>
        <rFont val="宋体"/>
        <family val="3"/>
        <charset val="134"/>
      </rPr>
      <t>เวลา</t>
    </r>
  </si>
  <si>
    <r>
      <t>起点</t>
    </r>
    <r>
      <rPr>
        <sz val="16"/>
        <rFont val="宋体"/>
        <family val="3"/>
        <charset val="134"/>
      </rPr>
      <t>รับที่</t>
    </r>
  </si>
  <si>
    <r>
      <t>到达</t>
    </r>
    <r>
      <rPr>
        <sz val="16"/>
        <rFont val="宋体"/>
        <family val="3"/>
        <charset val="134"/>
      </rPr>
      <t>ส่งถึง</t>
    </r>
  </si>
  <si>
    <r>
      <t>车型（</t>
    </r>
    <r>
      <rPr>
        <sz val="16"/>
        <rFont val="宋体"/>
        <family val="3"/>
        <charset val="134"/>
      </rPr>
      <t>ใช้รถ</t>
    </r>
    <r>
      <rPr>
        <sz val="16"/>
        <rFont val="宋体"/>
        <family val="3"/>
        <charset val="134"/>
      </rPr>
      <t>)</t>
    </r>
  </si>
  <si>
    <r>
      <t xml:space="preserve">日期:日/月/年
</t>
    </r>
    <r>
      <rPr>
        <b/>
        <sz val="16"/>
        <rFont val="宋体"/>
        <family val="3"/>
        <charset val="134"/>
      </rPr>
      <t>วัน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เดือน</t>
    </r>
    <r>
      <rPr>
        <b/>
        <sz val="16"/>
        <rFont val="宋体"/>
        <family val="3"/>
        <charset val="134"/>
      </rPr>
      <t>/</t>
    </r>
    <r>
      <rPr>
        <b/>
        <sz val="16"/>
        <rFont val="宋体"/>
        <family val="3"/>
        <charset val="134"/>
      </rPr>
      <t>ปี</t>
    </r>
    <phoneticPr fontId="2" type="noConversion"/>
  </si>
  <si>
    <t xml:space="preserve"> 详细/Detail</t>
    <phoneticPr fontId="2" type="noConversion"/>
  </si>
  <si>
    <t>日期/Date</t>
    <phoneticPr fontId="2" type="noConversion"/>
  </si>
  <si>
    <t>客人姓名
Customers Name</t>
    <phoneticPr fontId="2" type="noConversion"/>
  </si>
  <si>
    <t>成人数
AD</t>
    <phoneticPr fontId="2" type="noConversion"/>
  </si>
  <si>
    <t>房间数
RM</t>
    <phoneticPr fontId="2" type="noConversion"/>
  </si>
  <si>
    <t xml:space="preserve"> </t>
    <phoneticPr fontId="2" type="noConversion"/>
  </si>
  <si>
    <r>
      <t>小轿车/</t>
    </r>
    <r>
      <rPr>
        <sz val="9"/>
        <color indexed="8"/>
        <rFont val="宋体"/>
        <family val="3"/>
        <charset val="134"/>
      </rPr>
      <t>รถเก๋ง</t>
    </r>
    <phoneticPr fontId="2" type="noConversion"/>
  </si>
  <si>
    <r>
      <t xml:space="preserve">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phoneticPr fontId="2" type="noConversion"/>
  </si>
  <si>
    <r>
      <t xml:space="preserve">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phoneticPr fontId="2" type="noConversion"/>
  </si>
  <si>
    <t>,请按确认单所写接人时间在酒店大堂等车，勿迟。</t>
    <phoneticPr fontId="2" type="noConversion"/>
  </si>
  <si>
    <r>
      <t xml:space="preserve">2辆面包车4-8人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4-8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2" type="noConversion"/>
  </si>
  <si>
    <r>
      <t xml:space="preserve">2辆面包车9-11人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2 </t>
    </r>
    <r>
      <rPr>
        <sz val="9"/>
        <color indexed="8"/>
        <rFont val="Angsana New"/>
        <family val="1"/>
      </rPr>
      <t>คัน</t>
    </r>
    <phoneticPr fontId="2" type="noConversion"/>
  </si>
  <si>
    <t>接送机</t>
    <phoneticPr fontId="2" type="noConversion"/>
  </si>
  <si>
    <t>-</t>
    <phoneticPr fontId="2" type="noConversion"/>
  </si>
  <si>
    <t>英文名</t>
  </si>
  <si>
    <t>English Name</t>
  </si>
  <si>
    <t>性别</t>
  </si>
  <si>
    <t>Gender</t>
  </si>
  <si>
    <t>类型</t>
  </si>
  <si>
    <t>Type</t>
  </si>
  <si>
    <t>出生年月</t>
  </si>
  <si>
    <t>Date of Birth</t>
  </si>
  <si>
    <t>证件类型</t>
  </si>
  <si>
    <t>ID Card Type</t>
  </si>
  <si>
    <t>证件号码</t>
  </si>
  <si>
    <t>ID Card Number</t>
  </si>
  <si>
    <t>Guest Name</t>
  </si>
  <si>
    <t>证件</t>
  </si>
  <si>
    <t>download</t>
  </si>
  <si>
    <r>
      <t>到达航班</t>
    </r>
    <r>
      <rPr>
        <b/>
        <sz val="12"/>
        <color indexed="8"/>
        <rFont val="Tahoma"/>
        <family val="2"/>
      </rPr>
      <t>/Arrival</t>
    </r>
    <r>
      <rPr>
        <b/>
        <sz val="12"/>
        <color indexed="8"/>
        <rFont val="宋体"/>
        <family val="3"/>
        <charset val="134"/>
      </rPr>
      <t>：</t>
    </r>
  </si>
  <si>
    <r>
      <t>离开航班</t>
    </r>
    <r>
      <rPr>
        <b/>
        <sz val="12"/>
        <color indexed="8"/>
        <rFont val="Tahoma"/>
        <family val="2"/>
      </rPr>
      <t>/Departure</t>
    </r>
    <r>
      <rPr>
        <b/>
        <sz val="12"/>
        <color indexed="8"/>
        <rFont val="宋体"/>
        <family val="3"/>
        <charset val="134"/>
      </rPr>
      <t>：</t>
    </r>
  </si>
  <si>
    <t xml:space="preserve">接送 Transfer </t>
    <phoneticPr fontId="2" type="noConversion"/>
  </si>
  <si>
    <t>TEE</t>
    <phoneticPr fontId="2" type="noConversion"/>
  </si>
  <si>
    <t>Kit(คำนึงศ์)</t>
    <phoneticPr fontId="2" type="noConversion"/>
  </si>
  <si>
    <t>Yut</t>
    <phoneticPr fontId="2" type="noConversion"/>
  </si>
  <si>
    <t>Gamo</t>
    <phoneticPr fontId="2" type="noConversion"/>
  </si>
  <si>
    <t>Arung</t>
    <phoneticPr fontId="2" type="noConversion"/>
  </si>
  <si>
    <t>Pitak</t>
    <phoneticPr fontId="2" type="noConversion"/>
  </si>
  <si>
    <t>Chai</t>
    <phoneticPr fontId="2" type="noConversion"/>
  </si>
  <si>
    <t>Chakrit</t>
    <phoneticPr fontId="2" type="noConversion"/>
  </si>
  <si>
    <t>Baow</t>
    <phoneticPr fontId="2" type="noConversion"/>
  </si>
  <si>
    <t>Aof</t>
    <phoneticPr fontId="2" type="noConversion"/>
  </si>
  <si>
    <t>Yos</t>
    <phoneticPr fontId="2" type="noConversion"/>
  </si>
  <si>
    <t>Nui</t>
    <phoneticPr fontId="2" type="noConversion"/>
  </si>
  <si>
    <t>Aek</t>
    <phoneticPr fontId="2" type="noConversion"/>
  </si>
  <si>
    <t>ANG</t>
    <phoneticPr fontId="2" type="noConversion"/>
  </si>
  <si>
    <t>Ding</t>
    <phoneticPr fontId="2" type="noConversion"/>
  </si>
  <si>
    <t>.+66-87-3888838</t>
    <phoneticPr fontId="2" type="noConversion"/>
  </si>
  <si>
    <t>.+66-81-3704056</t>
    <phoneticPr fontId="2" type="noConversion"/>
  </si>
  <si>
    <t>.+66-85-7870954</t>
    <phoneticPr fontId="2" type="noConversion"/>
  </si>
  <si>
    <t>.+66-93-6984842</t>
    <phoneticPr fontId="2" type="noConversion"/>
  </si>
  <si>
    <t>.+66-88-4518243</t>
    <phoneticPr fontId="2" type="noConversion"/>
  </si>
  <si>
    <t>.+66-81-9376013</t>
    <phoneticPr fontId="2" type="noConversion"/>
  </si>
  <si>
    <t>.+66-80-4176471</t>
    <phoneticPr fontId="2" type="noConversion"/>
  </si>
  <si>
    <t>.+66-81-8459496</t>
    <phoneticPr fontId="2" type="noConversion"/>
  </si>
  <si>
    <t>.+66-94-3175931</t>
    <phoneticPr fontId="2" type="noConversion"/>
  </si>
  <si>
    <t>.+66-91-0342256</t>
    <phoneticPr fontId="2" type="noConversion"/>
  </si>
  <si>
    <t>.+66-85-4748887</t>
    <phoneticPr fontId="2" type="noConversion"/>
  </si>
  <si>
    <t>.+66-81-0884188</t>
    <phoneticPr fontId="2" type="noConversion"/>
  </si>
  <si>
    <t>.+66-81-3863783</t>
    <phoneticPr fontId="2" type="noConversion"/>
  </si>
  <si>
    <t>.+66-85-0260825</t>
    <phoneticPr fontId="2" type="noConversion"/>
  </si>
  <si>
    <t>.+66-99-3617965</t>
    <phoneticPr fontId="2" type="noConversion"/>
  </si>
  <si>
    <t>.+66-081-8956231</t>
    <phoneticPr fontId="2" type="noConversion"/>
  </si>
  <si>
    <t>阿兴/อาซิง</t>
    <phoneticPr fontId="2" type="noConversion"/>
  </si>
  <si>
    <t>.+66-89-9198902</t>
    <phoneticPr fontId="2" type="noConversion"/>
  </si>
  <si>
    <t>phuket airport
普吉机场</t>
    <phoneticPr fontId="2" type="noConversion"/>
  </si>
  <si>
    <t>krabi airport
甲米机场</t>
    <phoneticPr fontId="2" type="noConversion"/>
  </si>
  <si>
    <t xml:space="preserve">无接送 NO Transfer </t>
    <phoneticPr fontId="2" type="noConversion"/>
  </si>
  <si>
    <r>
      <rPr>
        <sz val="16"/>
        <rFont val="宋体"/>
        <family val="3"/>
        <charset val="134"/>
      </rPr>
      <t>小凤</t>
    </r>
    <r>
      <rPr>
        <sz val="16"/>
        <rFont val="Angsana New"/>
        <family val="1"/>
      </rPr>
      <t>(ฝน)</t>
    </r>
    <phoneticPr fontId="2" type="noConversion"/>
  </si>
  <si>
    <r>
      <t>J.TRANSPORT</t>
    </r>
    <r>
      <rPr>
        <sz val="16"/>
        <rFont val="宋体"/>
        <family val="3"/>
        <charset val="134"/>
      </rPr>
      <t>（甲米）</t>
    </r>
    <phoneticPr fontId="2" type="noConversion"/>
  </si>
  <si>
    <t>团号CODE：</t>
    <phoneticPr fontId="2" type="noConversion"/>
  </si>
  <si>
    <t>May</t>
  </si>
  <si>
    <t>.+66-92-2793970</t>
    <phoneticPr fontId="2" type="noConversion"/>
  </si>
  <si>
    <t>.+66-83-6448614</t>
    <phoneticPr fontId="2" type="noConversion"/>
  </si>
  <si>
    <t>APK_resort</t>
  </si>
  <si>
    <t>Blue_Bay_Resort</t>
  </si>
  <si>
    <t>Banyan_tree_phuke</t>
  </si>
  <si>
    <t>Phi_phi_Palmtree</t>
  </si>
  <si>
    <t>Centara_grand_West_sands_resort_and_villa</t>
  </si>
  <si>
    <t>Kata_palm_resort_and_spa</t>
  </si>
  <si>
    <t>A</t>
    <phoneticPr fontId="2" type="noConversion"/>
  </si>
  <si>
    <t>076-398489</t>
    <phoneticPr fontId="2" type="noConversion"/>
  </si>
  <si>
    <t xml:space="preserve">Superior room </t>
  </si>
  <si>
    <t>Deluxe room</t>
  </si>
  <si>
    <t>076-366188</t>
    <phoneticPr fontId="2" type="noConversion"/>
  </si>
  <si>
    <t xml:space="preserve"> Nlina classsic</t>
    <phoneticPr fontId="2" type="noConversion"/>
  </si>
  <si>
    <t>076-370999</t>
    <phoneticPr fontId="2" type="noConversion"/>
  </si>
  <si>
    <t>Standard room room only</t>
    <phoneticPr fontId="2" type="noConversion"/>
  </si>
  <si>
    <t>Standard room</t>
    <phoneticPr fontId="2" type="noConversion"/>
  </si>
  <si>
    <t>076-327771</t>
    <phoneticPr fontId="2" type="noConversion"/>
  </si>
  <si>
    <t>Superior Ocean facing room</t>
    <phoneticPr fontId="2" type="noConversion"/>
  </si>
  <si>
    <t>Deluxe Ocean view room</t>
    <phoneticPr fontId="2" type="noConversion"/>
  </si>
  <si>
    <t>076-340106</t>
    <phoneticPr fontId="2" type="noConversion"/>
  </si>
  <si>
    <t>Pool villa</t>
    <phoneticPr fontId="2" type="noConversion"/>
  </si>
  <si>
    <t>Lagoon pool villa</t>
    <phoneticPr fontId="2" type="noConversion"/>
  </si>
  <si>
    <t>Sala pool villa</t>
    <phoneticPr fontId="2" type="noConversion"/>
  </si>
  <si>
    <t>076-336100</t>
    <phoneticPr fontId="2" type="noConversion"/>
  </si>
  <si>
    <t>Superior city room</t>
    <phoneticPr fontId="2" type="noConversion"/>
  </si>
  <si>
    <t>076-341879</t>
    <phoneticPr fontId="2" type="noConversion"/>
  </si>
  <si>
    <t>superior room</t>
    <phoneticPr fontId="2" type="noConversion"/>
  </si>
  <si>
    <t>Superio pool access</t>
    <phoneticPr fontId="2" type="noConversion"/>
  </si>
  <si>
    <t>Delux</t>
    <phoneticPr fontId="2" type="noConversion"/>
  </si>
  <si>
    <t>Deluxe pool access</t>
    <phoneticPr fontId="2" type="noConversion"/>
  </si>
  <si>
    <t>076-398111</t>
    <phoneticPr fontId="2" type="noConversion"/>
  </si>
  <si>
    <t xml:space="preserve">Superior pool view </t>
    <phoneticPr fontId="2" type="noConversion"/>
  </si>
  <si>
    <t xml:space="preserve">Deluxe pool view </t>
    <phoneticPr fontId="2" type="noConversion"/>
  </si>
  <si>
    <t xml:space="preserve">Pool access King </t>
    <phoneticPr fontId="2" type="noConversion"/>
  </si>
  <si>
    <t>076-290480</t>
    <phoneticPr fontId="2" type="noConversion"/>
  </si>
  <si>
    <t xml:space="preserve">Laguna room </t>
    <phoneticPr fontId="2" type="noConversion"/>
  </si>
  <si>
    <t>Laguna grande room</t>
    <phoneticPr fontId="2" type="noConversion"/>
  </si>
  <si>
    <t>Laguna Poolside room</t>
    <phoneticPr fontId="2" type="noConversion"/>
  </si>
  <si>
    <t>Laguna premier room</t>
    <phoneticPr fontId="2" type="noConversion"/>
  </si>
  <si>
    <t>Angsana one bedroom loft</t>
    <phoneticPr fontId="2" type="noConversion"/>
  </si>
  <si>
    <t>Angsana two bedroom loft</t>
    <phoneticPr fontId="2" type="noConversion"/>
  </si>
  <si>
    <t>076-324101</t>
    <phoneticPr fontId="2" type="noConversion"/>
  </si>
  <si>
    <t>Andaman deluxe</t>
    <phoneticPr fontId="2" type="noConversion"/>
  </si>
  <si>
    <t xml:space="preserve">Balcony deluxe </t>
    <phoneticPr fontId="2" type="noConversion"/>
  </si>
  <si>
    <t>076-370000</t>
    <phoneticPr fontId="2" type="noConversion"/>
  </si>
  <si>
    <t>Superior room</t>
    <phoneticPr fontId="2" type="noConversion"/>
  </si>
  <si>
    <t>Deluxe room</t>
    <phoneticPr fontId="2" type="noConversion"/>
  </si>
  <si>
    <t>076-296437</t>
    <phoneticPr fontId="2" type="noConversion"/>
  </si>
  <si>
    <t>Grand deluxe room</t>
    <phoneticPr fontId="2" type="noConversion"/>
  </si>
  <si>
    <t xml:space="preserve">Buena vista </t>
    <phoneticPr fontId="2" type="noConversion"/>
  </si>
  <si>
    <t>Family Vista</t>
  </si>
  <si>
    <t>Club Vista</t>
  </si>
  <si>
    <t>Jacuzzi Suite</t>
  </si>
  <si>
    <t>Duplex Jacuzzi suite</t>
  </si>
  <si>
    <t>Tropical Hideaway Pool suite</t>
  </si>
  <si>
    <t>B</t>
    <phoneticPr fontId="2" type="noConversion"/>
  </si>
  <si>
    <t>Superior</t>
    <phoneticPr fontId="2" type="noConversion"/>
  </si>
  <si>
    <t>Deluxe</t>
    <phoneticPr fontId="2" type="noConversion"/>
  </si>
  <si>
    <t>Grand Deluxe</t>
    <phoneticPr fontId="2" type="noConversion"/>
  </si>
  <si>
    <t>Poll Side Access</t>
    <phoneticPr fontId="2" type="noConversion"/>
  </si>
  <si>
    <t>Junior Suite</t>
    <phoneticPr fontId="2" type="noConversion"/>
  </si>
  <si>
    <t>Grand Suite</t>
    <phoneticPr fontId="2" type="noConversion"/>
  </si>
  <si>
    <t>076-349861</t>
    <phoneticPr fontId="2" type="noConversion"/>
  </si>
  <si>
    <t xml:space="preserve">Superior room </t>
    <phoneticPr fontId="2" type="noConversion"/>
  </si>
  <si>
    <t>Pool front deluxe</t>
    <phoneticPr fontId="2" type="noConversion"/>
  </si>
  <si>
    <t>076-344999</t>
    <phoneticPr fontId="2" type="noConversion"/>
  </si>
  <si>
    <t>run of house</t>
    <phoneticPr fontId="2" type="noConversion"/>
  </si>
  <si>
    <t>076-592800</t>
    <phoneticPr fontId="2" type="noConversion"/>
  </si>
  <si>
    <t>Premier</t>
    <phoneticPr fontId="2" type="noConversion"/>
  </si>
  <si>
    <t>Elite collection</t>
    <phoneticPr fontId="2" type="noConversion"/>
  </si>
  <si>
    <t xml:space="preserve">Elite Pool Access </t>
    <phoneticPr fontId="2" type="noConversion"/>
  </si>
  <si>
    <t>Mood collection</t>
    <phoneticPr fontId="2" type="noConversion"/>
  </si>
  <si>
    <t>076-292929</t>
    <phoneticPr fontId="2" type="noConversion"/>
  </si>
  <si>
    <t>Superior villa</t>
    <phoneticPr fontId="2" type="noConversion"/>
  </si>
  <si>
    <t>Superior villa new wing</t>
    <phoneticPr fontId="2" type="noConversion"/>
  </si>
  <si>
    <t>Deluxe villa</t>
    <phoneticPr fontId="2" type="noConversion"/>
  </si>
  <si>
    <t xml:space="preserve">Grand deluxe villa </t>
    <phoneticPr fontId="2" type="noConversion"/>
  </si>
  <si>
    <t>075-601127</t>
    <phoneticPr fontId="2" type="noConversion"/>
  </si>
  <si>
    <t>Lagoon Pool villa</t>
    <phoneticPr fontId="2" type="noConversion"/>
  </si>
  <si>
    <t>Sanctuary villa</t>
    <phoneticPr fontId="2" type="noConversion"/>
  </si>
  <si>
    <t>Two-bedroom pool villa</t>
    <phoneticPr fontId="2" type="noConversion"/>
  </si>
  <si>
    <t>Deluxe two-bedroom pool villa</t>
    <phoneticPr fontId="2" type="noConversion"/>
  </si>
  <si>
    <t>Spa Pool villa</t>
    <phoneticPr fontId="2" type="noConversion"/>
  </si>
  <si>
    <t>076-372400</t>
    <phoneticPr fontId="2" type="noConversion"/>
  </si>
  <si>
    <t>Deluxe Pavillon</t>
    <phoneticPr fontId="2" type="noConversion"/>
  </si>
  <si>
    <t>076-224439</t>
    <phoneticPr fontId="2" type="noConversion"/>
  </si>
  <si>
    <t>076-298800</t>
    <phoneticPr fontId="2" type="noConversion"/>
  </si>
  <si>
    <t>C</t>
    <phoneticPr fontId="2" type="noConversion"/>
  </si>
  <si>
    <t>076-349800</t>
    <phoneticPr fontId="2" type="noConversion"/>
  </si>
  <si>
    <t>Deluxe Ocean facing villa</t>
    <phoneticPr fontId="2" type="noConversion"/>
  </si>
  <si>
    <t>Spa villa</t>
    <phoneticPr fontId="2" type="noConversion"/>
  </si>
  <si>
    <t>076-286300</t>
    <phoneticPr fontId="2" type="noConversion"/>
  </si>
  <si>
    <t>Deluxe family</t>
    <phoneticPr fontId="2" type="noConversion"/>
  </si>
  <si>
    <t>Deluxe suite 1 bedroom</t>
    <phoneticPr fontId="2" type="noConversion"/>
  </si>
  <si>
    <t>Deluxe family suite 2 bedroom</t>
    <phoneticPr fontId="2" type="noConversion"/>
  </si>
  <si>
    <t>076-372000</t>
    <phoneticPr fontId="2" type="noConversion"/>
  </si>
  <si>
    <t>Deluxe ocean facing</t>
    <phoneticPr fontId="2" type="noConversion"/>
  </si>
  <si>
    <t>Spa Deluxe Ocean facing</t>
    <phoneticPr fontId="2" type="noConversion"/>
  </si>
  <si>
    <t>Primium Deluxr ocean facing</t>
    <phoneticPr fontId="2" type="noConversion"/>
  </si>
  <si>
    <t>Premium Spa Deluxe</t>
    <phoneticPr fontId="2" type="noConversion"/>
  </si>
  <si>
    <t>Deluxe Pool suite</t>
    <phoneticPr fontId="2" type="noConversion"/>
  </si>
  <si>
    <t>Luxury Pool suite</t>
    <phoneticPr fontId="2" type="noConversion"/>
  </si>
  <si>
    <t>076-201234</t>
    <phoneticPr fontId="2" type="noConversion"/>
  </si>
  <si>
    <t>Family Deluxe</t>
    <phoneticPr fontId="2" type="noConversion"/>
  </si>
  <si>
    <t>076-370300</t>
    <phoneticPr fontId="2" type="noConversion"/>
  </si>
  <si>
    <t>076-396200</t>
    <phoneticPr fontId="2" type="noConversion"/>
  </si>
  <si>
    <t>076-370400</t>
    <phoneticPr fontId="2" type="noConversion"/>
  </si>
  <si>
    <t>D</t>
    <phoneticPr fontId="2" type="noConversion"/>
  </si>
  <si>
    <t xml:space="preserve">Superior room  </t>
    <phoneticPr fontId="2" type="noConversion"/>
  </si>
  <si>
    <t xml:space="preserve">Deluxe Garden wing  </t>
    <phoneticPr fontId="2" type="noConversion"/>
  </si>
  <si>
    <t xml:space="preserve">Deluxe Gasalong </t>
    <phoneticPr fontId="2" type="noConversion"/>
  </si>
  <si>
    <t>Deluxe Bungalow</t>
    <phoneticPr fontId="2" type="noConversion"/>
  </si>
  <si>
    <t xml:space="preserve"> Grand deluxe </t>
    <phoneticPr fontId="2" type="noConversion"/>
  </si>
  <si>
    <t>Deluxe Bungalow(Premium)</t>
    <phoneticPr fontId="2" type="noConversion"/>
  </si>
  <si>
    <t>076-366333</t>
    <phoneticPr fontId="2" type="noConversion"/>
  </si>
  <si>
    <t>Premium room</t>
    <phoneticPr fontId="2" type="noConversion"/>
  </si>
  <si>
    <t>076-337000</t>
    <phoneticPr fontId="2" type="noConversion"/>
  </si>
  <si>
    <t>Superior Pool View</t>
    <phoneticPr fontId="2" type="noConversion"/>
  </si>
  <si>
    <t>Deluxr Pool View</t>
    <phoneticPr fontId="2" type="noConversion"/>
  </si>
  <si>
    <t xml:space="preserve">Villa </t>
  </si>
  <si>
    <t>Superior pool access</t>
  </si>
  <si>
    <t xml:space="preserve">Deluxe pool access </t>
  </si>
  <si>
    <t>076-286446</t>
    <phoneticPr fontId="2" type="noConversion"/>
  </si>
  <si>
    <t>Superior deluxe</t>
    <phoneticPr fontId="2" type="noConversion"/>
  </si>
  <si>
    <t>Diamond suite</t>
    <phoneticPr fontId="2" type="noConversion"/>
  </si>
  <si>
    <t>Oceat suite</t>
    <phoneticPr fontId="2" type="noConversion"/>
  </si>
  <si>
    <t>Oceat front suite</t>
    <phoneticPr fontId="2" type="noConversion"/>
  </si>
  <si>
    <t>Romantic suite</t>
    <phoneticPr fontId="2" type="noConversion"/>
  </si>
  <si>
    <t>076-340501</t>
    <phoneticPr fontId="2" type="noConversion"/>
  </si>
  <si>
    <t>Superior garde</t>
    <phoneticPr fontId="2" type="noConversion"/>
  </si>
  <si>
    <t xml:space="preserve"> Deluxe(with Jacuzzi Pool)</t>
    <phoneticPr fontId="2" type="noConversion"/>
  </si>
  <si>
    <t>G</t>
    <phoneticPr fontId="2" type="noConversion"/>
  </si>
  <si>
    <t xml:space="preserve">Deluxe pool access room </t>
    <phoneticPr fontId="2" type="noConversion"/>
  </si>
  <si>
    <t>Superior suite</t>
    <phoneticPr fontId="2" type="noConversion"/>
  </si>
  <si>
    <t>One bed room pool villa</t>
    <phoneticPr fontId="2" type="noConversion"/>
  </si>
  <si>
    <t>Two bed room pool villa</t>
    <phoneticPr fontId="2" type="noConversion"/>
  </si>
  <si>
    <t>076-231999</t>
    <phoneticPr fontId="2" type="noConversion"/>
  </si>
  <si>
    <t>H</t>
    <phoneticPr fontId="2" type="noConversion"/>
  </si>
  <si>
    <t>Deluxe Garden view</t>
    <phoneticPr fontId="2" type="noConversion"/>
  </si>
  <si>
    <t>Deluxe Sea view</t>
    <phoneticPr fontId="2" type="noConversion"/>
  </si>
  <si>
    <t>Deluxe plus garden view</t>
    <phoneticPr fontId="2" type="noConversion"/>
  </si>
  <si>
    <t>Deluxe plus sea view</t>
    <phoneticPr fontId="2" type="noConversion"/>
  </si>
  <si>
    <t>076-396433</t>
    <phoneticPr fontId="2" type="noConversion"/>
  </si>
  <si>
    <t xml:space="preserve">Garden Bungalow  </t>
    <phoneticPr fontId="2" type="noConversion"/>
  </si>
  <si>
    <t xml:space="preserve">Superior Bungalow  </t>
    <phoneticPr fontId="2" type="noConversion"/>
  </si>
  <si>
    <t>Beachfront Bungalow</t>
    <phoneticPr fontId="2" type="noConversion"/>
  </si>
  <si>
    <t>Coral deluxe Studio</t>
    <phoneticPr fontId="2" type="noConversion"/>
  </si>
  <si>
    <t>Coral seaview Studio</t>
    <phoneticPr fontId="2" type="noConversion"/>
  </si>
  <si>
    <t>Coral beach Studio</t>
    <phoneticPr fontId="2" type="noConversion"/>
  </si>
  <si>
    <t>076-261860</t>
    <phoneticPr fontId="2" type="noConversion"/>
  </si>
  <si>
    <t xml:space="preserve">Standard room </t>
    <phoneticPr fontId="2" type="noConversion"/>
  </si>
  <si>
    <t>076-360000</t>
    <phoneticPr fontId="2" type="noConversion"/>
  </si>
  <si>
    <t>Busakorn villa pool view</t>
    <phoneticPr fontId="2" type="noConversion"/>
  </si>
  <si>
    <t>Busakorn villa pool access</t>
    <phoneticPr fontId="2" type="noConversion"/>
  </si>
  <si>
    <t>076-370200</t>
    <phoneticPr fontId="2" type="noConversion"/>
  </si>
  <si>
    <t>I</t>
    <phoneticPr fontId="2" type="noConversion"/>
  </si>
  <si>
    <t>076-340138</t>
    <phoneticPr fontId="2" type="noConversion"/>
  </si>
  <si>
    <t xml:space="preserve"> Standard room</t>
    <phoneticPr fontId="2" type="noConversion"/>
  </si>
  <si>
    <t>076-303888</t>
    <phoneticPr fontId="2" type="noConversion"/>
  </si>
  <si>
    <t>076-363488</t>
    <phoneticPr fontId="2" type="noConversion"/>
  </si>
  <si>
    <t>K</t>
    <phoneticPr fontId="2" type="noConversion"/>
  </si>
  <si>
    <t>Deluxe rooms</t>
    <phoneticPr fontId="2" type="noConversion"/>
  </si>
  <si>
    <t>Pool side access</t>
    <phoneticPr fontId="2" type="noConversion"/>
  </si>
  <si>
    <t>076-286464</t>
    <phoneticPr fontId="2" type="noConversion"/>
  </si>
  <si>
    <t>Pool access</t>
    <phoneticPr fontId="2" type="noConversion"/>
  </si>
  <si>
    <t>076-284300</t>
    <phoneticPr fontId="2" type="noConversion"/>
  </si>
  <si>
    <t>076-360300</t>
    <phoneticPr fontId="2" type="noConversion"/>
  </si>
  <si>
    <t>076-358999</t>
    <phoneticPr fontId="2" type="noConversion"/>
  </si>
  <si>
    <t>Deluxe pool view</t>
    <phoneticPr fontId="2" type="noConversion"/>
  </si>
  <si>
    <t>076-284334</t>
    <phoneticPr fontId="2" type="noConversion"/>
  </si>
  <si>
    <t>grand suite</t>
    <phoneticPr fontId="2" type="noConversion"/>
  </si>
  <si>
    <t>076-330124</t>
    <phoneticPr fontId="2" type="noConversion"/>
  </si>
  <si>
    <t>L</t>
    <phoneticPr fontId="2" type="noConversion"/>
  </si>
  <si>
    <t xml:space="preserve">Deluxe Pool View </t>
    <phoneticPr fontId="2" type="noConversion"/>
  </si>
  <si>
    <t xml:space="preserve">Deluxe Pool Access </t>
    <phoneticPr fontId="2" type="noConversion"/>
  </si>
  <si>
    <t xml:space="preserve">Suite Seaview  </t>
    <phoneticPr fontId="2" type="noConversion"/>
  </si>
  <si>
    <t xml:space="preserve">Pool Villa  </t>
    <phoneticPr fontId="2" type="noConversion"/>
  </si>
  <si>
    <t xml:space="preserve">Pool villa With Loft  </t>
    <phoneticPr fontId="2" type="noConversion"/>
  </si>
  <si>
    <t xml:space="preserve">Beachfront Pool Villa  </t>
    <phoneticPr fontId="2" type="noConversion"/>
  </si>
  <si>
    <t>076-344241</t>
    <phoneticPr fontId="2" type="noConversion"/>
  </si>
  <si>
    <t>Deluxe Pool view)</t>
    <phoneticPr fontId="2" type="noConversion"/>
  </si>
  <si>
    <t>Deluxe Ocean view</t>
    <phoneticPr fontId="2" type="noConversion"/>
  </si>
  <si>
    <t>Junior suite</t>
    <phoneticPr fontId="2" type="noConversion"/>
  </si>
  <si>
    <t>076-340480</t>
    <phoneticPr fontId="2" type="noConversion"/>
  </si>
  <si>
    <t>M</t>
    <phoneticPr fontId="2" type="noConversion"/>
  </si>
  <si>
    <t>Deluxe Pool View</t>
    <phoneticPr fontId="2" type="noConversion"/>
  </si>
  <si>
    <t>Deluxe Pool Access</t>
    <phoneticPr fontId="2" type="noConversion"/>
  </si>
  <si>
    <t>Access Pool Villa</t>
    <phoneticPr fontId="2" type="noConversion"/>
  </si>
  <si>
    <t>Private Pool Villa</t>
    <phoneticPr fontId="2" type="noConversion"/>
  </si>
  <si>
    <t>076-337888</t>
    <phoneticPr fontId="2" type="noConversion"/>
  </si>
  <si>
    <t>076-601999</t>
    <phoneticPr fontId="2" type="noConversion"/>
  </si>
  <si>
    <t>Superior seaview room</t>
    <phoneticPr fontId="2" type="noConversion"/>
  </si>
  <si>
    <t>Deluxe Garden room</t>
    <phoneticPr fontId="2" type="noConversion"/>
  </si>
  <si>
    <t>1-bedroom suite</t>
    <phoneticPr fontId="2" type="noConversion"/>
  </si>
  <si>
    <t>2-bedroom Family Suite</t>
    <phoneticPr fontId="2" type="noConversion"/>
  </si>
  <si>
    <t>Residence- 2 Bedroom</t>
    <phoneticPr fontId="2" type="noConversion"/>
  </si>
  <si>
    <t>Garden villa</t>
    <phoneticPr fontId="2" type="noConversion"/>
  </si>
  <si>
    <t>Plunge Pool villa</t>
    <phoneticPr fontId="2" type="noConversion"/>
  </si>
  <si>
    <t>Penthouse Plunge Pool villa</t>
    <phoneticPr fontId="2" type="noConversion"/>
  </si>
  <si>
    <t>076-396139</t>
    <phoneticPr fontId="2" type="noConversion"/>
  </si>
  <si>
    <t>076-294300</t>
    <phoneticPr fontId="2" type="noConversion"/>
  </si>
  <si>
    <t>N</t>
    <phoneticPr fontId="2" type="noConversion"/>
  </si>
  <si>
    <t xml:space="preserve">Family </t>
    <phoneticPr fontId="2" type="noConversion"/>
  </si>
  <si>
    <t>076-380555</t>
    <phoneticPr fontId="2" type="noConversion"/>
  </si>
  <si>
    <t xml:space="preserve">Deluxe room </t>
    <phoneticPr fontId="2" type="noConversion"/>
  </si>
  <si>
    <t>076-296699</t>
    <phoneticPr fontId="2" type="noConversion"/>
  </si>
  <si>
    <t>O</t>
    <phoneticPr fontId="2" type="noConversion"/>
  </si>
  <si>
    <t>Deluxe garden Bungalow</t>
    <phoneticPr fontId="2" type="noConversion"/>
  </si>
  <si>
    <t xml:space="preserve">Ｄeluxe Bungalow </t>
    <phoneticPr fontId="2" type="noConversion"/>
  </si>
  <si>
    <t>Deluxe seaview Bungalw</t>
    <phoneticPr fontId="2" type="noConversion"/>
  </si>
  <si>
    <t>Ｂeachfront junior suite</t>
    <phoneticPr fontId="2" type="noConversion"/>
  </si>
  <si>
    <t>Ｈillside pool villa</t>
    <phoneticPr fontId="2" type="noConversion"/>
  </si>
  <si>
    <t>075-628900</t>
    <phoneticPr fontId="2" type="noConversion"/>
  </si>
  <si>
    <t>1bed room suite lagoon</t>
    <phoneticPr fontId="2" type="noConversion"/>
  </si>
  <si>
    <t>1bedroom suite seaview</t>
    <phoneticPr fontId="2" type="noConversion"/>
  </si>
  <si>
    <t>1bedroom suite seafront</t>
    <phoneticPr fontId="2" type="noConversion"/>
  </si>
  <si>
    <t>076-360600</t>
    <phoneticPr fontId="2" type="noConversion"/>
  </si>
  <si>
    <t>P</t>
    <phoneticPr fontId="2" type="noConversion"/>
  </si>
  <si>
    <t xml:space="preserve">Grand Superior room </t>
  </si>
  <si>
    <t>Deluxe(Pool view) room</t>
    <phoneticPr fontId="2" type="noConversion"/>
  </si>
  <si>
    <t>Grand deluxe (pool view)</t>
    <phoneticPr fontId="2" type="noConversion"/>
  </si>
  <si>
    <t>076-346033</t>
    <phoneticPr fontId="2" type="noConversion"/>
  </si>
  <si>
    <t>standard room(building)</t>
    <phoneticPr fontId="2" type="noConversion"/>
  </si>
  <si>
    <t>Superior room(building)</t>
    <phoneticPr fontId="2" type="noConversion"/>
  </si>
  <si>
    <t>superior bungalow</t>
    <phoneticPr fontId="2" type="noConversion"/>
  </si>
  <si>
    <t>deluxe bungalow</t>
    <phoneticPr fontId="2" type="noConversion"/>
  </si>
  <si>
    <t>075-627500</t>
    <phoneticPr fontId="2" type="noConversion"/>
  </si>
  <si>
    <t>076-370500</t>
    <phoneticPr fontId="2" type="noConversion"/>
  </si>
  <si>
    <t xml:space="preserve">Banyan Wing Room </t>
    <phoneticPr fontId="2" type="noConversion"/>
  </si>
  <si>
    <t xml:space="preserve">Garden Wing Room </t>
  </si>
  <si>
    <t>075-601022</t>
    <phoneticPr fontId="2" type="noConversion"/>
  </si>
  <si>
    <t xml:space="preserve">Superior building </t>
    <phoneticPr fontId="2" type="noConversion"/>
  </si>
  <si>
    <t>Superior cottage</t>
  </si>
  <si>
    <t>Deluxe cottage</t>
    <phoneticPr fontId="2" type="noConversion"/>
  </si>
  <si>
    <t>POOL villa 2 Bedroom</t>
    <phoneticPr fontId="2" type="noConversion"/>
  </si>
  <si>
    <t>075-819030</t>
    <phoneticPr fontId="2" type="noConversion"/>
  </si>
  <si>
    <t>Grand Seaview Deluxe</t>
    <phoneticPr fontId="2" type="noConversion"/>
  </si>
  <si>
    <t>Sea view Deluxe</t>
  </si>
  <si>
    <t>Front Side Deluxe</t>
    <phoneticPr fontId="2" type="noConversion"/>
  </si>
  <si>
    <t>Superior with partial sv</t>
    <phoneticPr fontId="2" type="noConversion"/>
  </si>
  <si>
    <t>Front Side Superior</t>
  </si>
  <si>
    <t>075-819206</t>
    <phoneticPr fontId="2" type="noConversion"/>
  </si>
  <si>
    <t>076-358310</t>
    <phoneticPr fontId="2" type="noConversion"/>
  </si>
  <si>
    <t>Tonsai suite</t>
  </si>
  <si>
    <t>Maya suite</t>
  </si>
  <si>
    <t xml:space="preserve">075-601022 </t>
    <phoneticPr fontId="2" type="noConversion"/>
  </si>
  <si>
    <t>Deluxe family suite</t>
    <phoneticPr fontId="2" type="noConversion"/>
  </si>
  <si>
    <t>Luxury Deluxe villa</t>
  </si>
  <si>
    <t>Luxury Deluxe Family beach front</t>
    <phoneticPr fontId="2" type="noConversion"/>
  </si>
  <si>
    <t>075-601100</t>
    <phoneticPr fontId="2" type="noConversion"/>
  </si>
  <si>
    <t xml:space="preserve">Cottage Room </t>
    <phoneticPr fontId="2" type="noConversion"/>
  </si>
  <si>
    <t xml:space="preserve">Villa Room </t>
    <phoneticPr fontId="2" type="noConversion"/>
  </si>
  <si>
    <t>075-618126</t>
    <phoneticPr fontId="2" type="noConversion"/>
  </si>
  <si>
    <t>Pool access room</t>
  </si>
  <si>
    <t>075-601062</t>
    <phoneticPr fontId="2" type="noConversion"/>
  </si>
  <si>
    <t xml:space="preserve">Junior suites </t>
    <phoneticPr fontId="2" type="noConversion"/>
  </si>
  <si>
    <t xml:space="preserve">Andaman suite </t>
    <phoneticPr fontId="2" type="noConversion"/>
  </si>
  <si>
    <t>075-601170</t>
    <phoneticPr fontId="2" type="noConversion"/>
  </si>
  <si>
    <t>076-372888</t>
    <phoneticPr fontId="2" type="noConversion"/>
  </si>
  <si>
    <t>Premium deluxe room</t>
    <phoneticPr fontId="2" type="noConversion"/>
  </si>
  <si>
    <t>076-340551</t>
    <phoneticPr fontId="2" type="noConversion"/>
  </si>
  <si>
    <t xml:space="preserve">Deluxe room </t>
  </si>
  <si>
    <t>Deluxe pool access</t>
  </si>
  <si>
    <t>076-349888</t>
    <phoneticPr fontId="2" type="noConversion"/>
  </si>
  <si>
    <t>076-212866</t>
    <phoneticPr fontId="2" type="noConversion"/>
  </si>
  <si>
    <t xml:space="preserve">Deluxe Room  </t>
    <phoneticPr fontId="2" type="noConversion"/>
  </si>
  <si>
    <t>076-349935</t>
    <phoneticPr fontId="2" type="noConversion"/>
  </si>
  <si>
    <t>Standard bungalow</t>
  </si>
  <si>
    <t>Superior Garden view</t>
  </si>
  <si>
    <t>Superior Mountain view</t>
  </si>
  <si>
    <t>075-601106</t>
    <phoneticPr fontId="2" type="noConversion"/>
  </si>
  <si>
    <t>Superior</t>
  </si>
  <si>
    <t>Deluxe</t>
  </si>
  <si>
    <t>R</t>
    <phoneticPr fontId="2" type="noConversion"/>
  </si>
  <si>
    <t xml:space="preserve">Garden superior </t>
    <phoneticPr fontId="2" type="noConversion"/>
  </si>
  <si>
    <t>Garden deluxe</t>
  </si>
  <si>
    <t>Chino Poolside room(推荐)</t>
  </si>
  <si>
    <t>Poolside villa</t>
  </si>
  <si>
    <t>076-297111</t>
    <phoneticPr fontId="2" type="noConversion"/>
  </si>
  <si>
    <t>S</t>
    <phoneticPr fontId="2" type="noConversion"/>
  </si>
  <si>
    <t>Deluxe jacuzzi</t>
  </si>
  <si>
    <t>076-363333</t>
    <phoneticPr fontId="2" type="noConversion"/>
  </si>
  <si>
    <t>076-330979</t>
    <phoneticPr fontId="2" type="noConversion"/>
  </si>
  <si>
    <t xml:space="preserve">Deluxe seaview  </t>
  </si>
  <si>
    <t>076-398111</t>
    <phoneticPr fontId="2" type="noConversion"/>
  </si>
  <si>
    <t>Deluxe pool view room</t>
  </si>
  <si>
    <t xml:space="preserve">Deluxe pool access room </t>
  </si>
  <si>
    <t>076-333051</t>
    <phoneticPr fontId="2" type="noConversion"/>
  </si>
  <si>
    <t>076-396611</t>
    <phoneticPr fontId="2" type="noConversion"/>
  </si>
  <si>
    <t>076-284404</t>
    <phoneticPr fontId="2" type="noConversion"/>
  </si>
  <si>
    <t>Standard balcony</t>
  </si>
  <si>
    <t>Deluxe lanan</t>
  </si>
  <si>
    <t>Premium thai</t>
  </si>
  <si>
    <t>Siralanna suite</t>
  </si>
  <si>
    <t>076-364717</t>
    <phoneticPr fontId="2" type="noConversion"/>
  </si>
  <si>
    <t>Superior room</t>
  </si>
  <si>
    <t xml:space="preserve">076-343444 </t>
    <phoneticPr fontId="2" type="noConversion"/>
  </si>
  <si>
    <t>1 Bedroom Pool Suite room (ocean view)</t>
  </si>
  <si>
    <t>1 Bedroom Family suite (Garden view)</t>
  </si>
  <si>
    <t xml:space="preserve"> 1 Bedroom pool villa (garden view)</t>
  </si>
  <si>
    <t xml:space="preserve"> 1 bedroom pool villa (Ocean view)</t>
  </si>
  <si>
    <t>1 Bedroom luxury Pool Villa(Ocean view)</t>
  </si>
  <si>
    <t>2 Bedroom Pool Villa(Ocean view)</t>
  </si>
  <si>
    <t>2 Bedrooom Luxury Pool Villa(Ocean view)</t>
  </si>
  <si>
    <t>076-371000</t>
    <phoneticPr fontId="2" type="noConversion"/>
  </si>
  <si>
    <t>T</t>
    <phoneticPr fontId="2" type="noConversion"/>
  </si>
  <si>
    <t>076-322850</t>
    <phoneticPr fontId="2" type="noConversion"/>
  </si>
  <si>
    <t>Deluxe villa</t>
  </si>
  <si>
    <t>Grand Deluxe villa</t>
  </si>
  <si>
    <t xml:space="preserve">Grand Deluxe Pool </t>
  </si>
  <si>
    <t>Junior pool suite</t>
  </si>
  <si>
    <t xml:space="preserve"> Spa pool suite</t>
  </si>
  <si>
    <t>Grand Pool Suite</t>
  </si>
  <si>
    <t>2 bedroom grand pool suite</t>
  </si>
  <si>
    <t>076-355455</t>
    <phoneticPr fontId="2" type="noConversion"/>
  </si>
  <si>
    <t>Sea view pool villa</t>
  </si>
  <si>
    <t>2-bed room pool villa</t>
  </si>
  <si>
    <t>076-330124</t>
    <phoneticPr fontId="2" type="noConversion"/>
  </si>
  <si>
    <t>076-292510</t>
    <phoneticPr fontId="2" type="noConversion"/>
  </si>
  <si>
    <t>Daydream deluxe</t>
  </si>
  <si>
    <t>076-343111</t>
    <phoneticPr fontId="2" type="noConversion"/>
  </si>
  <si>
    <t xml:space="preserve">Premier room </t>
  </si>
  <si>
    <t>076-340135</t>
    <phoneticPr fontId="2" type="noConversion"/>
  </si>
  <si>
    <t xml:space="preserve">Deluxe Seaview </t>
  </si>
  <si>
    <t>076-336600</t>
    <phoneticPr fontId="2" type="noConversion"/>
  </si>
  <si>
    <t>076-318300</t>
    <phoneticPr fontId="2" type="noConversion"/>
  </si>
  <si>
    <t>Deluxe pool view</t>
  </si>
  <si>
    <t>Palmery pool access suite</t>
  </si>
  <si>
    <t>076-333171</t>
    <phoneticPr fontId="2" type="noConversion"/>
  </si>
  <si>
    <t>W</t>
    <phoneticPr fontId="2" type="noConversion"/>
  </si>
  <si>
    <t xml:space="preserve">Superior pool view </t>
  </si>
  <si>
    <t xml:space="preserve">Pool access </t>
  </si>
  <si>
    <t>076-363050</t>
    <phoneticPr fontId="2" type="noConversion"/>
  </si>
  <si>
    <t>Outrigger_Laguna_Phuket_Beach_Resort</t>
  </si>
  <si>
    <t>Phi_phi_island_cabana_hotel_</t>
  </si>
  <si>
    <t>Sri_Panwa_Phuket</t>
  </si>
  <si>
    <t>Airport_resort_and_spa</t>
    <phoneticPr fontId="2" type="noConversion"/>
  </si>
  <si>
    <t>Anantara_Phuket_Villas</t>
    <phoneticPr fontId="2" type="noConversion"/>
  </si>
  <si>
    <t>Angsana_Laguna_Phuket</t>
    <phoneticPr fontId="2" type="noConversion"/>
  </si>
  <si>
    <t>Ban_Raya_Resort_and_Spa</t>
    <phoneticPr fontId="2" type="noConversion"/>
  </si>
  <si>
    <t>Holiday_inn_resort_phi_phi_island</t>
    <phoneticPr fontId="2" type="noConversion"/>
  </si>
  <si>
    <t>P.P.Erawan_Palms_resort</t>
    <phoneticPr fontId="2" type="noConversion"/>
  </si>
  <si>
    <t>Phi_phi_banyan_villa</t>
    <phoneticPr fontId="2" type="noConversion"/>
  </si>
  <si>
    <t>Phi_phi_natural_resort</t>
    <phoneticPr fontId="2" type="noConversion"/>
  </si>
  <si>
    <t>Phi_phi_the_Beach_Resort</t>
    <phoneticPr fontId="2" type="noConversion"/>
  </si>
  <si>
    <t>Phi_phi_casita_hotel</t>
    <phoneticPr fontId="2" type="noConversion"/>
  </si>
  <si>
    <t>Patong_paradee_resort</t>
    <phoneticPr fontId="2" type="noConversion"/>
  </si>
  <si>
    <t>Phuket_Merlin_Hotel</t>
    <phoneticPr fontId="2" type="noConversion"/>
  </si>
  <si>
    <t>Phi_phi_andaman_legacy_resort</t>
    <phoneticPr fontId="2" type="noConversion"/>
  </si>
  <si>
    <t>Rayaburi_resort_raya_island</t>
    <phoneticPr fontId="2" type="noConversion"/>
  </si>
  <si>
    <t>Tanawan_Phuket_Hotel</t>
    <phoneticPr fontId="2" type="noConversion"/>
  </si>
  <si>
    <t>The_Racha_hotel</t>
    <phoneticPr fontId="2" type="noConversion"/>
  </si>
  <si>
    <t>The_Shore_at_Katathani_Resort</t>
    <phoneticPr fontId="2" type="noConversion"/>
  </si>
  <si>
    <t>Garden Superior</t>
    <phoneticPr fontId="2" type="noConversion"/>
  </si>
  <si>
    <t>Deluxe suite</t>
    <phoneticPr fontId="2" type="noConversion"/>
  </si>
  <si>
    <t>Air-condition Bungalow</t>
    <phoneticPr fontId="2" type="noConversion"/>
  </si>
  <si>
    <t xml:space="preserve">Building Room </t>
    <phoneticPr fontId="2" type="noConversion"/>
  </si>
  <si>
    <t xml:space="preserve">Busakorn studio room </t>
    <phoneticPr fontId="2" type="noConversion"/>
  </si>
  <si>
    <t>Superior Bungalow</t>
    <phoneticPr fontId="2" type="noConversion"/>
  </si>
  <si>
    <t>Standard</t>
  </si>
  <si>
    <t>自由行预定单</t>
    <phoneticPr fontId="2" type="noConversion"/>
  </si>
  <si>
    <t>TRANLEE CODE:</t>
    <phoneticPr fontId="2" type="noConversion"/>
  </si>
  <si>
    <t>AGENT CODE:</t>
    <phoneticPr fontId="2" type="noConversion"/>
  </si>
  <si>
    <t>酒店名称
Hotel</t>
    <phoneticPr fontId="2" type="noConversion"/>
  </si>
  <si>
    <t>房型
room type</t>
    <phoneticPr fontId="2" type="noConversion"/>
  </si>
  <si>
    <t xml:space="preserve">房间数
Room quantity
</t>
    <phoneticPr fontId="2" type="noConversion"/>
  </si>
  <si>
    <t>是否预付儿童餐
ABF of child</t>
    <phoneticPr fontId="2" type="noConversion"/>
  </si>
  <si>
    <t xml:space="preserve">入住日期
Check in
</t>
    <phoneticPr fontId="2" type="noConversion"/>
  </si>
  <si>
    <t xml:space="preserve">离店日期
Check out
</t>
    <phoneticPr fontId="2" type="noConversion"/>
  </si>
  <si>
    <t>日期</t>
    <phoneticPr fontId="2" type="noConversion"/>
  </si>
  <si>
    <t>航班号</t>
    <phoneticPr fontId="2" type="noConversion"/>
  </si>
  <si>
    <r>
      <t>时间</t>
    </r>
    <r>
      <rPr>
        <b/>
        <sz val="10"/>
        <color rgb="FFFF0000"/>
        <rFont val="宋体"/>
        <family val="3"/>
        <charset val="134"/>
      </rPr>
      <t>(以下时间为司机接人时间）</t>
    </r>
    <phoneticPr fontId="2" type="noConversion"/>
  </si>
  <si>
    <t>remark</t>
    <phoneticPr fontId="2" type="noConversion"/>
  </si>
  <si>
    <t>INF</t>
    <phoneticPr fontId="2" type="noConversion"/>
  </si>
  <si>
    <t>床型
双标和加床）
Extra bed</t>
    <phoneticPr fontId="2" type="noConversion"/>
  </si>
  <si>
    <t xml:space="preserve">Araya Deluxe </t>
  </si>
  <si>
    <t xml:space="preserve">Araya Grand deluxe </t>
  </si>
  <si>
    <t>Superior poolview</t>
    <phoneticPr fontId="2" type="noConversion"/>
  </si>
  <si>
    <t>The_Briza_Beach_resort_Khao_Lak</t>
  </si>
  <si>
    <t xml:space="preserve">Deluxe pool access </t>
    <phoneticPr fontId="2" type="noConversion"/>
  </si>
  <si>
    <t>076-428600</t>
    <phoneticPr fontId="2" type="noConversion"/>
  </si>
  <si>
    <t>076-342579</t>
    <phoneticPr fontId="2" type="noConversion"/>
  </si>
  <si>
    <t>Premier room</t>
    <phoneticPr fontId="2" type="noConversion"/>
  </si>
  <si>
    <r>
      <rPr>
        <sz val="10"/>
        <rFont val="宋体"/>
        <family val="3"/>
        <charset val="134"/>
      </rPr>
      <t>航班</t>
    </r>
    <r>
      <rPr>
        <sz val="10"/>
        <rFont val="Arial"/>
        <family val="2"/>
      </rPr>
      <t xml:space="preserve">Fight
</t>
    </r>
    <r>
      <rPr>
        <sz val="10"/>
        <rFont val="宋体"/>
        <family val="3"/>
        <charset val="134"/>
      </rPr>
      <t>时间</t>
    </r>
    <r>
      <rPr>
        <sz val="10"/>
        <rFont val="Arial"/>
        <family val="2"/>
      </rPr>
      <t xml:space="preserve">Time </t>
    </r>
    <phoneticPr fontId="2" type="noConversion"/>
  </si>
  <si>
    <t>Crystal</t>
    <phoneticPr fontId="2" type="noConversion"/>
  </si>
  <si>
    <r>
      <t>P</t>
    </r>
    <r>
      <rPr>
        <sz val="12"/>
        <color indexed="8"/>
        <rFont val="宋体"/>
        <family val="3"/>
        <charset val="134"/>
      </rPr>
      <t>P+EGG</t>
    </r>
    <phoneticPr fontId="2" type="noConversion"/>
  </si>
  <si>
    <t>CHAOKOH</t>
    <phoneticPr fontId="2" type="noConversion"/>
  </si>
  <si>
    <t>ADMwave</t>
    <phoneticPr fontId="2" type="noConversion"/>
  </si>
  <si>
    <r>
      <t>l</t>
    </r>
    <r>
      <rPr>
        <sz val="12"/>
        <color indexed="8"/>
        <rFont val="宋体"/>
        <family val="3"/>
        <charset val="134"/>
      </rPr>
      <t>ong tail A</t>
    </r>
    <phoneticPr fontId="2" type="noConversion"/>
  </si>
  <si>
    <t>long tail B</t>
    <phoneticPr fontId="2" type="noConversion"/>
  </si>
  <si>
    <r>
      <t xml:space="preserve">long tail </t>
    </r>
    <r>
      <rPr>
        <sz val="12"/>
        <color indexed="8"/>
        <rFont val="宋体"/>
        <family val="3"/>
        <charset val="134"/>
      </rPr>
      <t>C</t>
    </r>
    <phoneticPr fontId="2" type="noConversion"/>
  </si>
  <si>
    <t>speed boat A</t>
    <phoneticPr fontId="2" type="noConversion"/>
  </si>
  <si>
    <t>speed boat B</t>
    <phoneticPr fontId="2" type="noConversion"/>
  </si>
  <si>
    <t>speed boat C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</si>
  <si>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</si>
  <si>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</si>
  <si>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</si>
  <si>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</si>
  <si>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</si>
  <si>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</si>
  <si>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H</t>
    <phoneticPr fontId="2" type="noConversion"/>
  </si>
  <si>
    <t>G</t>
    <phoneticPr fontId="2" type="noConversion"/>
  </si>
  <si>
    <t>Nikorn</t>
    <phoneticPr fontId="2" type="noConversion"/>
  </si>
  <si>
    <t>Raya &amp; Coral Island tour/皇帝岛珊瑚岛快艇一日游</t>
  </si>
  <si>
    <t>Racha &amp; Mai ton island  one day tour / 皇帝岛+蜜月岛</t>
  </si>
  <si>
    <t>Coral Island one day tour 珊瑚岛一日游</t>
  </si>
  <si>
    <t>Coral Island half day tour 珊瑚岛半日游</t>
  </si>
  <si>
    <t>Fishing trip Day Trip鱼钓一日游</t>
    <phoneticPr fontId="2" type="noConversion"/>
  </si>
  <si>
    <t>BGLraya</t>
    <phoneticPr fontId="2" type="noConversion"/>
  </si>
  <si>
    <t xml:space="preserve">Raya one day tour by speed boat /皇帝岛快艇一日游 </t>
    <phoneticPr fontId="2" type="noConversion"/>
  </si>
  <si>
    <t>InseeSIMILAN</t>
    <phoneticPr fontId="2" type="noConversion"/>
  </si>
  <si>
    <t>1 Day tour</t>
    <phoneticPr fontId="2" type="noConversion"/>
  </si>
  <si>
    <r>
      <t>2</t>
    </r>
    <r>
      <rPr>
        <sz val="12"/>
        <color indexed="8"/>
        <rFont val="宋体"/>
        <family val="3"/>
        <charset val="134"/>
      </rPr>
      <t>D1N fan BGL</t>
    </r>
    <phoneticPr fontId="2" type="noConversion"/>
  </si>
  <si>
    <t>2D1N A/C BGL</t>
    <phoneticPr fontId="2" type="noConversion"/>
  </si>
  <si>
    <t>2D1N Tent</t>
    <phoneticPr fontId="2" type="noConversion"/>
  </si>
  <si>
    <t>Aphrodite</t>
    <phoneticPr fontId="2" type="noConversion"/>
  </si>
  <si>
    <t>FTS</t>
    <phoneticPr fontId="2" type="noConversion"/>
  </si>
  <si>
    <r>
      <t>S</t>
    </r>
    <r>
      <rPr>
        <sz val="12"/>
        <color indexed="8"/>
        <rFont val="宋体"/>
        <family val="3"/>
        <charset val="134"/>
      </rPr>
      <t>+D+T</t>
    </r>
    <phoneticPr fontId="2" type="noConversion"/>
  </si>
  <si>
    <t>S+D+G+T</t>
    <phoneticPr fontId="2" type="noConversion"/>
  </si>
  <si>
    <r>
      <t>S</t>
    </r>
    <r>
      <rPr>
        <sz val="12"/>
        <color indexed="8"/>
        <rFont val="宋体"/>
        <family val="3"/>
        <charset val="134"/>
      </rPr>
      <t>+SF+T</t>
    </r>
    <phoneticPr fontId="2" type="noConversion"/>
  </si>
  <si>
    <t>S+SF+G+T</t>
    <phoneticPr fontId="2" type="noConversion"/>
  </si>
  <si>
    <t>30min</t>
    <phoneticPr fontId="2" type="noConversion"/>
  </si>
  <si>
    <t>45min</t>
    <phoneticPr fontId="2" type="noConversion"/>
  </si>
  <si>
    <t>60min</t>
    <phoneticPr fontId="2" type="noConversion"/>
  </si>
  <si>
    <t>2in1</t>
    <phoneticPr fontId="2" type="noConversion"/>
  </si>
  <si>
    <t>3in1</t>
    <phoneticPr fontId="2" type="noConversion"/>
  </si>
  <si>
    <t>4in1</t>
    <phoneticPr fontId="2" type="noConversion"/>
  </si>
  <si>
    <t>【18:00】</t>
    <phoneticPr fontId="2" type="noConversion"/>
  </si>
  <si>
    <t>【19:45】</t>
    <phoneticPr fontId="2" type="noConversion"/>
  </si>
  <si>
    <t>【21:30】</t>
    <phoneticPr fontId="2" type="noConversion"/>
  </si>
  <si>
    <t>【17:30】</t>
    <phoneticPr fontId="2" type="noConversion"/>
  </si>
  <si>
    <t>【19:00】</t>
    <phoneticPr fontId="2" type="noConversion"/>
  </si>
  <si>
    <t>【20:30】</t>
    <phoneticPr fontId="2" type="noConversion"/>
  </si>
  <si>
    <t>【19:30】</t>
    <phoneticPr fontId="2" type="noConversion"/>
  </si>
  <si>
    <t>【9:30】</t>
    <phoneticPr fontId="2" type="noConversion"/>
  </si>
  <si>
    <t>【14:00】</t>
    <phoneticPr fontId="2" type="noConversion"/>
  </si>
  <si>
    <t>【9:30】</t>
    <phoneticPr fontId="2" type="noConversion"/>
  </si>
  <si>
    <t>【14:00】</t>
    <phoneticPr fontId="2" type="noConversion"/>
  </si>
  <si>
    <t>【9:30】</t>
    <phoneticPr fontId="2" type="noConversion"/>
  </si>
  <si>
    <t>【11:00】</t>
    <phoneticPr fontId="2" type="noConversion"/>
  </si>
  <si>
    <t>【15:00】</t>
    <phoneticPr fontId="2" type="noConversion"/>
  </si>
  <si>
    <t>【8:30】</t>
    <phoneticPr fontId="2" type="noConversion"/>
  </si>
  <si>
    <t>【13:30】</t>
    <phoneticPr fontId="2" type="noConversion"/>
  </si>
  <si>
    <t>【8:00】</t>
    <phoneticPr fontId="2" type="noConversion"/>
  </si>
  <si>
    <t>【10:00】</t>
    <phoneticPr fontId="2" type="noConversion"/>
  </si>
  <si>
    <t>【13:00】</t>
    <phoneticPr fontId="2" type="noConversion"/>
  </si>
  <si>
    <t>【15:00】</t>
    <phoneticPr fontId="2" type="noConversion"/>
  </si>
  <si>
    <t>【8:00】</t>
    <phoneticPr fontId="2" type="noConversion"/>
  </si>
  <si>
    <t>【10:00】</t>
    <phoneticPr fontId="2" type="noConversion"/>
  </si>
  <si>
    <t>【13:00】</t>
    <phoneticPr fontId="2" type="noConversion"/>
  </si>
  <si>
    <t>【15:00】</t>
    <phoneticPr fontId="2" type="noConversion"/>
  </si>
  <si>
    <t>【8:00】</t>
    <phoneticPr fontId="2" type="noConversion"/>
  </si>
  <si>
    <t>【10:00】</t>
    <phoneticPr fontId="2" type="noConversion"/>
  </si>
  <si>
    <t>【13:00】</t>
    <phoneticPr fontId="2" type="noConversion"/>
  </si>
  <si>
    <t>【15:00】</t>
    <phoneticPr fontId="2" type="noConversion"/>
  </si>
  <si>
    <t>PP+banboo</t>
    <phoneticPr fontId="2" type="noConversion"/>
  </si>
  <si>
    <t>机场自由行接机接待处简图</t>
    <phoneticPr fontId="2" type="noConversion"/>
  </si>
  <si>
    <t>phuket airport
普吉机场</t>
  </si>
  <si>
    <t>Jet</t>
    <phoneticPr fontId="2" type="noConversion"/>
  </si>
  <si>
    <t>.+66-81-8955209</t>
    <phoneticPr fontId="2" type="noConversion"/>
  </si>
  <si>
    <t>Phi_phi_Arboreal_resort</t>
  </si>
  <si>
    <t>欢迎您！</t>
    <phoneticPr fontId="2" type="noConversion"/>
  </si>
  <si>
    <t xml:space="preserve">24小时中文客服联系电话
0900676222&amp;0918209676  </t>
    <phoneticPr fontId="2" type="noConversion"/>
  </si>
  <si>
    <t>O</t>
    <phoneticPr fontId="2" type="noConversion"/>
  </si>
  <si>
    <t>.+66-89-6502087</t>
    <phoneticPr fontId="2" type="noConversion"/>
  </si>
  <si>
    <t>Deluxe Ocean view</t>
  </si>
  <si>
    <t>Family Deluxe ocean view</t>
  </si>
  <si>
    <t>Grand Deluxe occan view</t>
  </si>
  <si>
    <t>Junior Suite Ocean view</t>
  </si>
  <si>
    <t>Romantic Suite Ocean view</t>
  </si>
  <si>
    <t>Tropicana Superior room</t>
  </si>
  <si>
    <t>Panoramic Deluxe room</t>
  </si>
  <si>
    <t>Horizon Deluxe room</t>
  </si>
  <si>
    <t>076-681800</t>
    <phoneticPr fontId="2" type="noConversion"/>
  </si>
  <si>
    <t>D.pool Access green wing</t>
    <phoneticPr fontId="2" type="noConversion"/>
  </si>
  <si>
    <t>J</t>
    <phoneticPr fontId="2" type="noConversion"/>
  </si>
  <si>
    <t>JW_Marriott_Phuket_Maikhao_beach</t>
  </si>
  <si>
    <t>Deluxe Sala Garden View</t>
  </si>
  <si>
    <t>Deluxe Sala Terrace</t>
  </si>
  <si>
    <t>Deluxe Sala pool Terrace</t>
  </si>
  <si>
    <t>Deluxe sala seaview</t>
  </si>
  <si>
    <t>076-338000</t>
    <phoneticPr fontId="2" type="noConversion"/>
  </si>
  <si>
    <t>此单确认价格为：</t>
    <phoneticPr fontId="2" type="noConversion"/>
  </si>
  <si>
    <t>Standard room DBL only</t>
  </si>
  <si>
    <t>Superior premium room</t>
  </si>
  <si>
    <t>076-340010</t>
    <phoneticPr fontId="2" type="noConversion"/>
  </si>
  <si>
    <t>Nalina jaz pool access</t>
    <phoneticPr fontId="2" type="noConversion"/>
  </si>
  <si>
    <t>地接社联系方式：0918209676 , 0900676222 中国卡拨打：+66918209676 , +66900676222</t>
    <phoneticPr fontId="2" type="noConversion"/>
  </si>
  <si>
    <t>.+66-91-8209676
.+66-90-0676222</t>
    <phoneticPr fontId="2" type="noConversion"/>
  </si>
  <si>
    <t>机场接待处电话
及接机人</t>
    <phoneticPr fontId="2" type="noConversion"/>
  </si>
  <si>
    <t>Krabi_Cha_da_resort</t>
  </si>
  <si>
    <t xml:space="preserve">Luxury </t>
    <phoneticPr fontId="2" type="noConversion"/>
  </si>
  <si>
    <t xml:space="preserve">Junior suite </t>
    <phoneticPr fontId="2" type="noConversion"/>
  </si>
  <si>
    <t>Prestige suite</t>
    <phoneticPr fontId="2" type="noConversion"/>
  </si>
  <si>
    <t>Opera suite pool access</t>
    <phoneticPr fontId="2" type="noConversion"/>
  </si>
  <si>
    <t>075-695721</t>
    <phoneticPr fontId="2" type="noConversion"/>
  </si>
  <si>
    <t>Deluxe studio</t>
    <phoneticPr fontId="2" type="noConversion"/>
  </si>
  <si>
    <t>Family duplex 2room</t>
    <phoneticPr fontId="2" type="noConversion"/>
  </si>
  <si>
    <r>
      <rPr>
        <b/>
        <sz val="10"/>
        <color indexed="10"/>
        <rFont val="宋体"/>
        <family val="3"/>
        <charset val="134"/>
      </rPr>
      <t>接机人</t>
    </r>
    <r>
      <rPr>
        <b/>
        <sz val="10"/>
        <color indexed="10"/>
        <rFont val="Arial"/>
        <family val="2"/>
      </rPr>
      <t>(</t>
    </r>
    <r>
      <rPr>
        <b/>
        <sz val="10"/>
        <color indexed="10"/>
        <rFont val="Arial Unicode MS"/>
        <family val="2"/>
        <charset val="134"/>
      </rPr>
      <t>ชื่อไกด์</t>
    </r>
    <r>
      <rPr>
        <b/>
        <sz val="10"/>
        <color indexed="10"/>
        <rFont val="Arial"/>
        <family val="2"/>
      </rPr>
      <t>)</t>
    </r>
    <r>
      <rPr>
        <b/>
        <sz val="10"/>
        <color indexed="10"/>
        <rFont val="宋体"/>
        <family val="3"/>
        <charset val="134"/>
      </rPr>
      <t>：</t>
    </r>
    <phoneticPr fontId="2" type="noConversion"/>
  </si>
  <si>
    <t>Standard room(only)</t>
    <phoneticPr fontId="2" type="noConversion"/>
  </si>
  <si>
    <t>AOOD</t>
    <phoneticPr fontId="2" type="noConversion"/>
  </si>
  <si>
    <t>JASS</t>
    <phoneticPr fontId="2" type="noConversion"/>
  </si>
  <si>
    <t>POL</t>
    <phoneticPr fontId="2" type="noConversion"/>
  </si>
  <si>
    <t>.+66-82-2865833</t>
    <phoneticPr fontId="2" type="noConversion"/>
  </si>
  <si>
    <t>.+66-94-3164979</t>
    <phoneticPr fontId="2" type="noConversion"/>
  </si>
  <si>
    <t>.+66-84-3443141</t>
    <phoneticPr fontId="2" type="noConversion"/>
  </si>
  <si>
    <t>.+66-83-1076515</t>
    <phoneticPr fontId="2" type="noConversion"/>
  </si>
  <si>
    <t>076-680900</t>
    <phoneticPr fontId="2" type="noConversion"/>
  </si>
  <si>
    <t>Sofitel_Krabi_Phokeethra_Golf_and_Spa_Resort</t>
    <phoneticPr fontId="2" type="noConversion"/>
  </si>
  <si>
    <t>075-627800</t>
    <phoneticPr fontId="2" type="noConversion"/>
  </si>
  <si>
    <t>076-345522</t>
    <phoneticPr fontId="2" type="noConversion"/>
  </si>
  <si>
    <t>Pullman_Phuket_Arcadia_Naithon_Beach_Resort</t>
    <phoneticPr fontId="2" type="noConversion"/>
  </si>
  <si>
    <t>076-303299</t>
    <phoneticPr fontId="2" type="noConversion"/>
  </si>
  <si>
    <t>Pimnara_Boutique_Hotel</t>
    <phoneticPr fontId="2" type="noConversion"/>
  </si>
  <si>
    <t>076-684144</t>
    <phoneticPr fontId="2" type="noConversion"/>
  </si>
  <si>
    <t>076-341936-7</t>
    <phoneticPr fontId="2" type="noConversion"/>
  </si>
  <si>
    <t>Kung(ก้ง)</t>
    <phoneticPr fontId="2" type="noConversion"/>
  </si>
  <si>
    <t>.+66-82-2961799</t>
    <phoneticPr fontId="2" type="noConversion"/>
  </si>
  <si>
    <t>SUN</t>
    <phoneticPr fontId="2" type="noConversion"/>
  </si>
  <si>
    <t>.+66-89-4980501</t>
    <phoneticPr fontId="2" type="noConversion"/>
  </si>
  <si>
    <t>Korn</t>
    <phoneticPr fontId="2" type="noConversion"/>
  </si>
  <si>
    <t>Sea breeze room</t>
    <phoneticPr fontId="2" type="noConversion"/>
  </si>
  <si>
    <t>Family suite</t>
    <phoneticPr fontId="2" type="noConversion"/>
  </si>
  <si>
    <t>Deluxe with balcony</t>
    <phoneticPr fontId="2" type="noConversion"/>
  </si>
  <si>
    <t>The_westin_siray_bay_resort_and_spa_phuket</t>
  </si>
  <si>
    <t>Superior seaview</t>
    <phoneticPr fontId="2" type="noConversion"/>
  </si>
  <si>
    <t>Deluxe seaview</t>
    <phoneticPr fontId="2" type="noConversion"/>
  </si>
  <si>
    <t>Superior seaview  pool access</t>
    <phoneticPr fontId="2" type="noConversion"/>
  </si>
  <si>
    <t>Indulge suite/Elevation suite</t>
    <phoneticPr fontId="2" type="noConversion"/>
  </si>
  <si>
    <t>Sala pool villa</t>
  </si>
  <si>
    <t>1 Bedroom sala pool villa</t>
    <phoneticPr fontId="2" type="noConversion"/>
  </si>
  <si>
    <t>2 Bedroom sala pool viila</t>
    <phoneticPr fontId="2" type="noConversion"/>
  </si>
  <si>
    <t>Icheck_Inn_Central_Patong</t>
  </si>
  <si>
    <t>076-510776</t>
    <phoneticPr fontId="2" type="noConversion"/>
  </si>
  <si>
    <t>076-335600</t>
    <phoneticPr fontId="2" type="noConversion"/>
  </si>
  <si>
    <t>JJ_Residence</t>
  </si>
  <si>
    <t>Day Light Room</t>
    <phoneticPr fontId="2" type="noConversion"/>
  </si>
  <si>
    <t>Insee</t>
    <phoneticPr fontId="2" type="noConversion"/>
  </si>
  <si>
    <t>PP one day tour</t>
    <phoneticPr fontId="2" type="noConversion"/>
  </si>
  <si>
    <r>
      <t>K</t>
    </r>
    <r>
      <rPr>
        <sz val="12"/>
        <color indexed="8"/>
        <rFont val="宋体"/>
        <family val="3"/>
        <charset val="134"/>
      </rPr>
      <t>ho Yao one day tour</t>
    </r>
    <phoneticPr fontId="2" type="noConversion"/>
  </si>
  <si>
    <t>Program E1</t>
  </si>
  <si>
    <t>Program E2</t>
  </si>
  <si>
    <t>Program E3</t>
  </si>
  <si>
    <t>Program ATV+Elephant A1</t>
    <phoneticPr fontId="2" type="noConversion"/>
  </si>
  <si>
    <t>Program ATV+Elephant A2</t>
  </si>
  <si>
    <t>Program ATV+Elephant A3</t>
  </si>
  <si>
    <t>Superior pool view</t>
    <phoneticPr fontId="2" type="noConversion"/>
  </si>
  <si>
    <t xml:space="preserve">Superior </t>
    <phoneticPr fontId="2" type="noConversion"/>
  </si>
  <si>
    <t>Junior suite ocean front</t>
    <phoneticPr fontId="2" type="noConversion"/>
  </si>
  <si>
    <t>.+66-84-1848986</t>
    <phoneticPr fontId="2" type="noConversion"/>
  </si>
  <si>
    <t>Jade</t>
    <phoneticPr fontId="2" type="noConversion"/>
  </si>
  <si>
    <t>TOM</t>
    <phoneticPr fontId="2" type="noConversion"/>
  </si>
  <si>
    <t>AOD</t>
    <phoneticPr fontId="2" type="noConversion"/>
  </si>
  <si>
    <t>Pong</t>
    <phoneticPr fontId="2" type="noConversion"/>
  </si>
  <si>
    <t>.+66-86-7422754</t>
    <phoneticPr fontId="2" type="noConversion"/>
  </si>
  <si>
    <t>076-396090</t>
    <phoneticPr fontId="2" type="noConversion"/>
  </si>
  <si>
    <t>076-340301</t>
    <phoneticPr fontId="2" type="noConversion"/>
  </si>
  <si>
    <t>Suite room</t>
    <phoneticPr fontId="2" type="noConversion"/>
  </si>
  <si>
    <t>Suite Pool access room</t>
    <phoneticPr fontId="2" type="noConversion"/>
  </si>
  <si>
    <t xml:space="preserve">Family villa </t>
    <phoneticPr fontId="2" type="noConversion"/>
  </si>
  <si>
    <t>.+66-88-8231891</t>
    <phoneticPr fontId="2" type="noConversion"/>
  </si>
  <si>
    <t>.+66-86-9613579</t>
    <phoneticPr fontId="2" type="noConversion"/>
  </si>
  <si>
    <t>Program S1</t>
    <phoneticPr fontId="2" type="noConversion"/>
  </si>
  <si>
    <t>Program S2</t>
    <phoneticPr fontId="2" type="noConversion"/>
  </si>
  <si>
    <t>Natalie ResortKhoktanod Road</t>
    <phoneticPr fontId="2" type="noConversion"/>
  </si>
  <si>
    <t>076-510655</t>
    <phoneticPr fontId="2" type="noConversion"/>
  </si>
  <si>
    <t>Dat</t>
    <phoneticPr fontId="2" type="noConversion"/>
  </si>
  <si>
    <t>.+66-94-5203440</t>
    <phoneticPr fontId="2" type="noConversion"/>
  </si>
  <si>
    <t>Sid</t>
    <phoneticPr fontId="2" type="noConversion"/>
  </si>
  <si>
    <t>.+66-93-7507702</t>
    <phoneticPr fontId="2" type="noConversion"/>
  </si>
  <si>
    <t>Z</t>
    <phoneticPr fontId="2" type="noConversion"/>
  </si>
  <si>
    <t>Village suite</t>
    <phoneticPr fontId="2" type="noConversion"/>
  </si>
  <si>
    <t>Garden suite</t>
  </si>
  <si>
    <t>Junior suite pool access</t>
    <phoneticPr fontId="2" type="noConversion"/>
  </si>
  <si>
    <t>Club_Med_Phuket</t>
  </si>
  <si>
    <t>076-330456</t>
    <phoneticPr fontId="2" type="noConversion"/>
  </si>
  <si>
    <t>076-284209</t>
    <phoneticPr fontId="2" type="noConversion"/>
  </si>
  <si>
    <t>Deluxe ocean view twin</t>
    <phoneticPr fontId="2" type="noConversion"/>
  </si>
  <si>
    <t>Grand thai with natural ocean +bath</t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</si>
  <si>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with pool access ocean</t>
    </r>
    <phoneticPr fontId="2" type="noConversion"/>
  </si>
  <si>
    <t>Grand thai with private pool</t>
    <phoneticPr fontId="2" type="noConversion"/>
  </si>
  <si>
    <t xml:space="preserve">Grand pool villa ocean </t>
    <phoneticPr fontId="2" type="noConversion"/>
  </si>
  <si>
    <t>Family access pool 2bedroom suite</t>
    <phoneticPr fontId="2" type="noConversion"/>
  </si>
  <si>
    <t>2 bedroom with the pool</t>
    <phoneticPr fontId="2" type="noConversion"/>
  </si>
  <si>
    <t>Luxury Raya + Maithon Sunset one day tour by power catamaran</t>
    <phoneticPr fontId="2" type="noConversion"/>
  </si>
  <si>
    <t xml:space="preserve">Luxury Raya + Maithon Sunset one day tour by power catamaran + DSD Diving 1 Time </t>
    <phoneticPr fontId="2" type="noConversion"/>
  </si>
  <si>
    <t xml:space="preserve">Luxury Raya + Maithon Sunset one day tour by power catamaran + DSD Diving 2 Time </t>
    <phoneticPr fontId="2" type="noConversion"/>
  </si>
  <si>
    <t>Raya yai &amp; Coral island Adult</t>
    <phoneticPr fontId="2" type="noConversion"/>
  </si>
  <si>
    <t xml:space="preserve">Studio </t>
    <phoneticPr fontId="2" type="noConversion"/>
  </si>
  <si>
    <r>
      <t>H</t>
    </r>
    <r>
      <rPr>
        <sz val="12"/>
        <color indexed="8"/>
        <rFont val="宋体"/>
        <family val="3"/>
        <charset val="134"/>
      </rPr>
      <t>appy baby studio</t>
    </r>
    <phoneticPr fontId="2" type="noConversion"/>
  </si>
  <si>
    <r>
      <t>F</t>
    </r>
    <r>
      <rPr>
        <sz val="12"/>
        <color indexed="8"/>
        <rFont val="宋体"/>
        <family val="3"/>
        <charset val="134"/>
      </rPr>
      <t>amily suite</t>
    </r>
    <phoneticPr fontId="2" type="noConversion"/>
  </si>
  <si>
    <t>OK TAXI fanco（甲米/Krabi）</t>
    <phoneticPr fontId="2" type="noConversion"/>
  </si>
  <si>
    <t>.+66-87-2836363</t>
    <phoneticPr fontId="2" type="noConversion"/>
  </si>
  <si>
    <t>AD</t>
    <phoneticPr fontId="2" type="noConversion"/>
  </si>
  <si>
    <t>CHD</t>
    <phoneticPr fontId="2" type="noConversion"/>
  </si>
  <si>
    <t>Anantara_Phuket_Layan_resort_and_spa</t>
  </si>
  <si>
    <t>Premier Room</t>
  </si>
  <si>
    <t>Deluxe seaview suite</t>
  </si>
  <si>
    <t xml:space="preserve">Deluxe pool villa </t>
  </si>
  <si>
    <t xml:space="preserve">Sala pool villa </t>
  </si>
  <si>
    <t>Beachfront pool villa</t>
  </si>
  <si>
    <t xml:space="preserve">Beachfron Layan pool villa </t>
    <phoneticPr fontId="2" type="noConversion"/>
  </si>
  <si>
    <t xml:space="preserve">2Bedroom Family pool villa </t>
  </si>
  <si>
    <t>2Bedroom pool villa</t>
    <phoneticPr fontId="2" type="noConversion"/>
  </si>
  <si>
    <t xml:space="preserve">Anantara pool villa </t>
    <phoneticPr fontId="2" type="noConversion"/>
  </si>
  <si>
    <t>076-317200</t>
    <phoneticPr fontId="2" type="noConversion"/>
  </si>
  <si>
    <t>Yoi</t>
    <phoneticPr fontId="2" type="noConversion"/>
  </si>
  <si>
    <t>Noon</t>
    <phoneticPr fontId="2" type="noConversion"/>
  </si>
  <si>
    <t>.+66-85-4739779</t>
    <phoneticPr fontId="2" type="noConversion"/>
  </si>
  <si>
    <t>Chaiyut</t>
    <phoneticPr fontId="2" type="noConversion"/>
  </si>
  <si>
    <t>.+66-81-6073005</t>
    <phoneticPr fontId="2" type="noConversion"/>
  </si>
  <si>
    <t>.+66-91-8015994</t>
    <phoneticPr fontId="2" type="noConversion"/>
  </si>
  <si>
    <t>Morning</t>
    <phoneticPr fontId="2" type="noConversion"/>
  </si>
  <si>
    <t>Afternoon</t>
    <phoneticPr fontId="2" type="noConversion"/>
  </si>
  <si>
    <t>Ｓtadium seat</t>
    <phoneticPr fontId="2" type="noConversion"/>
  </si>
  <si>
    <t>Ringside</t>
    <phoneticPr fontId="2" type="noConversion"/>
  </si>
  <si>
    <t>VIP seat</t>
    <phoneticPr fontId="2" type="noConversion"/>
  </si>
  <si>
    <t>Baan_Karonburi_Resort</t>
  </si>
  <si>
    <t>Deluxe Garden View</t>
    <phoneticPr fontId="2" type="noConversion"/>
  </si>
  <si>
    <t>Deluxe Ocean View</t>
    <phoneticPr fontId="2" type="noConversion"/>
  </si>
  <si>
    <t>076-396671</t>
    <phoneticPr fontId="2" type="noConversion"/>
  </si>
  <si>
    <t>Chow</t>
    <phoneticPr fontId="2" type="noConversion"/>
  </si>
  <si>
    <t>.+66-84-8513439</t>
    <phoneticPr fontId="2" type="noConversion"/>
  </si>
  <si>
    <t>Deluxe Lagoon</t>
    <phoneticPr fontId="2" type="noConversion"/>
  </si>
  <si>
    <t>Deluxe Ocean Front</t>
    <phoneticPr fontId="2" type="noConversion"/>
  </si>
  <si>
    <t>Dusit Club</t>
    <phoneticPr fontId="2" type="noConversion"/>
  </si>
  <si>
    <t>Laguna Pool villa</t>
    <phoneticPr fontId="2" type="noConversion"/>
  </si>
  <si>
    <t>Ocean Front Pool villa</t>
    <phoneticPr fontId="2" type="noConversion"/>
  </si>
  <si>
    <t>JJClub</t>
    <phoneticPr fontId="2" type="noConversion"/>
  </si>
  <si>
    <t>【18:30】</t>
    <phoneticPr fontId="2" type="noConversion"/>
  </si>
  <si>
    <t>【20:30】</t>
    <phoneticPr fontId="2" type="noConversion"/>
  </si>
  <si>
    <t>JACH</t>
    <phoneticPr fontId="2" type="noConversion"/>
  </si>
  <si>
    <t>.+66-0994876029</t>
    <phoneticPr fontId="2" type="noConversion"/>
  </si>
  <si>
    <t>Citin_plaza_patong_phuket</t>
  </si>
  <si>
    <t>021-687667</t>
    <phoneticPr fontId="2" type="noConversion"/>
  </si>
  <si>
    <t>Superior family room</t>
    <phoneticPr fontId="2" type="noConversion"/>
  </si>
  <si>
    <t>076-342777</t>
    <phoneticPr fontId="2" type="noConversion"/>
  </si>
  <si>
    <t>Kao Maiton one day tour with seafood</t>
    <phoneticPr fontId="2" type="noConversion"/>
  </si>
  <si>
    <t>Racha+Maiton one day tour with seafood</t>
  </si>
  <si>
    <t>【09:00--12:00】</t>
    <phoneticPr fontId="2" type="noConversion"/>
  </si>
  <si>
    <t>【14:00--17:00】</t>
    <phoneticPr fontId="2" type="noConversion"/>
  </si>
  <si>
    <t>076-362999</t>
    <phoneticPr fontId="2" type="noConversion"/>
  </si>
  <si>
    <t>076-303300</t>
    <phoneticPr fontId="2" type="noConversion"/>
  </si>
  <si>
    <t>DoubleTree_Resort_by_Hilton</t>
  </si>
  <si>
    <t>Baan_Laimai_Beach_Resort</t>
  </si>
  <si>
    <t>076-292956</t>
    <phoneticPr fontId="2" type="noConversion"/>
  </si>
  <si>
    <t>90MIN</t>
    <phoneticPr fontId="2" type="noConversion"/>
  </si>
  <si>
    <t>Kiat</t>
    <phoneticPr fontId="2" type="noConversion"/>
  </si>
  <si>
    <t>.+66-81-3623833</t>
    <phoneticPr fontId="2" type="noConversion"/>
  </si>
  <si>
    <t>Man</t>
    <phoneticPr fontId="2" type="noConversion"/>
  </si>
  <si>
    <t>.+66-89-6484937</t>
    <phoneticPr fontId="2" type="noConversion"/>
  </si>
  <si>
    <t>Ananta_Burin_resort</t>
  </si>
  <si>
    <t>075-661551</t>
    <phoneticPr fontId="2" type="noConversion"/>
  </si>
  <si>
    <t>Arayaburi_resort</t>
    <phoneticPr fontId="2" type="noConversion"/>
  </si>
  <si>
    <t>075-601127</t>
    <phoneticPr fontId="2" type="noConversion"/>
  </si>
  <si>
    <t>Ayara_Kamala_Resort_and_Spa</t>
    <phoneticPr fontId="2" type="noConversion"/>
  </si>
  <si>
    <t>076-310777</t>
    <phoneticPr fontId="2" type="noConversion"/>
  </si>
  <si>
    <t>076-310999</t>
    <phoneticPr fontId="2" type="noConversion"/>
  </si>
  <si>
    <t>076-340850-4</t>
    <phoneticPr fontId="2" type="noConversion"/>
  </si>
  <si>
    <t>U</t>
    <phoneticPr fontId="2" type="noConversion"/>
  </si>
  <si>
    <t>Deluxe seaveiw pool access</t>
    <phoneticPr fontId="2" type="noConversion"/>
  </si>
  <si>
    <t>076-336888</t>
    <phoneticPr fontId="2" type="noConversion"/>
  </si>
  <si>
    <t>PP+EGG</t>
    <phoneticPr fontId="2" type="noConversion"/>
  </si>
  <si>
    <t xml:space="preserve">Luxury grand room </t>
    <phoneticPr fontId="2" type="noConversion"/>
  </si>
  <si>
    <t>Krabi_resort</t>
  </si>
  <si>
    <t>075-637030-3</t>
    <phoneticPr fontId="2" type="noConversion"/>
  </si>
  <si>
    <t>Grand deluxe</t>
    <phoneticPr fontId="2" type="noConversion"/>
  </si>
  <si>
    <r>
      <t>G</t>
    </r>
    <r>
      <rPr>
        <sz val="12"/>
        <color indexed="8"/>
        <rFont val="宋体"/>
        <family val="3"/>
        <charset val="134"/>
      </rPr>
      <t>rand deluxe jacuzzi</t>
    </r>
    <phoneticPr fontId="2" type="noConversion"/>
  </si>
  <si>
    <r>
      <t>G</t>
    </r>
    <r>
      <rPr>
        <sz val="12"/>
        <color indexed="8"/>
        <rFont val="宋体"/>
        <family val="3"/>
        <charset val="134"/>
      </rPr>
      <t>rand pool access</t>
    </r>
    <phoneticPr fontId="2" type="noConversion"/>
  </si>
  <si>
    <t>076-330388</t>
    <phoneticPr fontId="2" type="noConversion"/>
  </si>
  <si>
    <t>Sunwing_Resort_Kamala_Beach</t>
    <phoneticPr fontId="2" type="noConversion"/>
  </si>
  <si>
    <t>076-371650</t>
    <phoneticPr fontId="2" type="noConversion"/>
  </si>
  <si>
    <t>降落时间</t>
    <phoneticPr fontId="2" type="noConversion"/>
  </si>
  <si>
    <t>送机时间</t>
    <phoneticPr fontId="2" type="noConversion"/>
  </si>
  <si>
    <r>
      <t>Yod</t>
    </r>
    <r>
      <rPr>
        <sz val="14"/>
        <rFont val="宋体"/>
        <family val="3"/>
        <charset val="134"/>
      </rPr>
      <t>（</t>
    </r>
    <r>
      <rPr>
        <sz val="14"/>
        <rFont val="Angsana New"/>
        <family val="1"/>
      </rPr>
      <t>JJ travel</t>
    </r>
    <r>
      <rPr>
        <sz val="14"/>
        <rFont val="宋体"/>
        <family val="3"/>
        <charset val="134"/>
      </rPr>
      <t>）</t>
    </r>
    <phoneticPr fontId="2" type="noConversion"/>
  </si>
  <si>
    <t>.+66-81-7874157</t>
    <phoneticPr fontId="2" type="noConversion"/>
  </si>
  <si>
    <t>Bangkai(บังไก่)</t>
    <phoneticPr fontId="2" type="noConversion"/>
  </si>
  <si>
    <t>Bangchai(บังชัย)</t>
    <phoneticPr fontId="2" type="noConversion"/>
  </si>
  <si>
    <t>.+66-93-7174088/.+66-89-8885711(แป้ง)</t>
    <phoneticPr fontId="2" type="noConversion"/>
  </si>
  <si>
    <t>.+66-81-3676511/.+66-98-7486511</t>
    <phoneticPr fontId="2" type="noConversion"/>
  </si>
  <si>
    <t>076-540961</t>
    <phoneticPr fontId="2" type="noConversion"/>
  </si>
  <si>
    <t>Zeavola_Resort_Phi_Phi_Island</t>
    <phoneticPr fontId="2" type="noConversion"/>
  </si>
  <si>
    <t>075-627000</t>
    <phoneticPr fontId="2" type="noConversion"/>
  </si>
  <si>
    <t>S+D</t>
    <phoneticPr fontId="2" type="noConversion"/>
  </si>
  <si>
    <t>Nonthasak</t>
    <phoneticPr fontId="2" type="noConversion"/>
  </si>
  <si>
    <t>Permier room</t>
    <phoneticPr fontId="2" type="noConversion"/>
  </si>
  <si>
    <t>075-639999</t>
    <phoneticPr fontId="2" type="noConversion"/>
  </si>
  <si>
    <t>075-626388</t>
    <phoneticPr fontId="2" type="noConversion"/>
  </si>
  <si>
    <t>IBIS_styles_krabi_aonang</t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</si>
  <si>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city view</t>
    </r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</si>
  <si>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pool view</t>
    </r>
    <phoneticPr fontId="2" type="noConversion"/>
  </si>
  <si>
    <t>Deluxe jacuzzi</t>
    <phoneticPr fontId="2" type="noConversion"/>
  </si>
  <si>
    <t>076-335888</t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</si>
  <si>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suite pool access</t>
    </r>
    <phoneticPr fontId="2" type="noConversion"/>
  </si>
  <si>
    <t>076-303500</t>
    <phoneticPr fontId="2" type="noConversion"/>
  </si>
  <si>
    <t>Chada_beach_resort_and_spa_koh_lanta</t>
  </si>
  <si>
    <t>Silver suite</t>
  </si>
  <si>
    <t>Emerald suite</t>
    <phoneticPr fontId="2" type="noConversion"/>
  </si>
  <si>
    <t>Gold Suite(Pool access)</t>
    <phoneticPr fontId="2" type="noConversion"/>
  </si>
  <si>
    <t>Platinum Suite (2 Bedroom)</t>
    <phoneticPr fontId="2" type="noConversion"/>
  </si>
  <si>
    <t>Diamond Villa (Pool villa)</t>
    <phoneticPr fontId="2" type="noConversion"/>
  </si>
  <si>
    <t>075-668124-7</t>
    <phoneticPr fontId="2" type="noConversion"/>
  </si>
  <si>
    <t>Aonang_Ayodhaya_Suite_Resort_and_Spa</t>
  </si>
  <si>
    <t>075-661555</t>
    <phoneticPr fontId="2" type="noConversion"/>
  </si>
  <si>
    <t>Topaz deluxe room</t>
    <phoneticPr fontId="2" type="noConversion"/>
  </si>
  <si>
    <t>Deluxe beachfront</t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</si>
  <si>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seaview</t>
    </r>
    <phoneticPr fontId="2" type="noConversion"/>
  </si>
  <si>
    <t>Family seaview suite</t>
    <phoneticPr fontId="2" type="noConversion"/>
  </si>
  <si>
    <t>076-330015</t>
    <phoneticPr fontId="2" type="noConversion"/>
  </si>
  <si>
    <t>Aonang_Cliff_Beach_Resort</t>
  </si>
  <si>
    <t xml:space="preserve">Ocean view room </t>
  </si>
  <si>
    <t>075-626888</t>
    <phoneticPr fontId="2" type="noConversion"/>
  </si>
  <si>
    <t>Pool villa</t>
  </si>
  <si>
    <t>Ananta_Thai_Pool_Villas_Resort_Phuket</t>
  </si>
  <si>
    <t>2bed room pool villa deluxe</t>
    <phoneticPr fontId="2" type="noConversion"/>
  </si>
  <si>
    <t>076-540514</t>
    <phoneticPr fontId="2" type="noConversion"/>
  </si>
  <si>
    <t>Trisara</t>
    <phoneticPr fontId="2" type="noConversion"/>
  </si>
  <si>
    <t>076-310100</t>
    <phoneticPr fontId="2" type="noConversion"/>
  </si>
  <si>
    <t>1bed room sky villa</t>
    <phoneticPr fontId="2" type="noConversion"/>
  </si>
  <si>
    <t>ocean loft sky villa</t>
    <phoneticPr fontId="2" type="noConversion"/>
  </si>
  <si>
    <t>2 bed room sky villa</t>
    <phoneticPr fontId="2" type="noConversion"/>
  </si>
  <si>
    <t>3 bed room sky villa</t>
    <phoneticPr fontId="2" type="noConversion"/>
  </si>
  <si>
    <t>penthouse sky villa</t>
    <phoneticPr fontId="2" type="noConversion"/>
  </si>
  <si>
    <t>076-370776</t>
    <phoneticPr fontId="2" type="noConversion"/>
  </si>
  <si>
    <t>076-286750-3</t>
    <phoneticPr fontId="2" type="noConversion"/>
  </si>
  <si>
    <t>075-601391-2</t>
    <phoneticPr fontId="2" type="noConversion"/>
  </si>
  <si>
    <t>Outrigger_Laguna_Phuket_Resort_and_Villas</t>
  </si>
  <si>
    <t>1 Bedroom suite</t>
  </si>
  <si>
    <t>2 Bedroom suite</t>
  </si>
  <si>
    <t xml:space="preserve">3 Bedroom pool villa </t>
  </si>
  <si>
    <t>4 Bedroom pool villa</t>
  </si>
  <si>
    <t>076-336900</t>
    <phoneticPr fontId="2" type="noConversion"/>
  </si>
  <si>
    <t xml:space="preserve">Raya Island tour/皇帝岛快艇一日游 </t>
    <phoneticPr fontId="2" type="noConversion"/>
  </si>
  <si>
    <t>Raya Island tour+Diving chinese teacher(phuket happy holiday)</t>
    <phoneticPr fontId="2" type="noConversion"/>
  </si>
  <si>
    <t>Sun Catamaran one day tour</t>
    <phoneticPr fontId="2" type="noConversion"/>
  </si>
  <si>
    <t>Sun Catamaran one day tour with Diving 1 time</t>
  </si>
  <si>
    <t>【17:00】</t>
    <phoneticPr fontId="2" type="noConversion"/>
  </si>
  <si>
    <t>【20:00】</t>
    <phoneticPr fontId="2" type="noConversion"/>
  </si>
  <si>
    <t>【21:30】NO TF</t>
    <phoneticPr fontId="2" type="noConversion"/>
  </si>
  <si>
    <t>Hyatt_regency_phuket_resort</t>
  </si>
  <si>
    <t>Ocean view room</t>
    <phoneticPr fontId="2" type="noConversion"/>
  </si>
  <si>
    <t>Ocean view Terrace room</t>
    <phoneticPr fontId="2" type="noConversion"/>
  </si>
  <si>
    <t>regency club ocean view</t>
    <phoneticPr fontId="2" type="noConversion"/>
  </si>
  <si>
    <t>regency club ocean view terrace</t>
    <phoneticPr fontId="2" type="noConversion"/>
  </si>
  <si>
    <t>076-231234</t>
    <phoneticPr fontId="2" type="noConversion"/>
  </si>
  <si>
    <t>Rawai Palm Beach Resort</t>
    <phoneticPr fontId="2" type="noConversion"/>
  </si>
  <si>
    <t>Big Game 1 (Medium boat) (To Racha yai only)</t>
    <phoneticPr fontId="2" type="noConversion"/>
  </si>
  <si>
    <t>Big Game 1 (Big boat) (To Racha yai only)</t>
    <phoneticPr fontId="2" type="noConversion"/>
  </si>
  <si>
    <t>Big Game 1 Non fashing (To Racha yai only)</t>
    <phoneticPr fontId="2" type="noConversion"/>
  </si>
  <si>
    <t>Big Game 2 (To Racha yai&amp; Racha noi)</t>
    <phoneticPr fontId="2" type="noConversion"/>
  </si>
  <si>
    <t xml:space="preserve">Grand deluxe room </t>
    <phoneticPr fontId="2" type="noConversion"/>
  </si>
  <si>
    <t>Ocean room</t>
    <phoneticPr fontId="2" type="noConversion"/>
  </si>
  <si>
    <t>Grand ocean room</t>
    <phoneticPr fontId="2" type="noConversion"/>
  </si>
  <si>
    <t>Family deluxe room</t>
    <phoneticPr fontId="2" type="noConversion"/>
  </si>
  <si>
    <t>One bedroom pool villa</t>
    <phoneticPr fontId="2" type="noConversion"/>
  </si>
  <si>
    <t>Phi_Phi_Island_Village_Beach_Resort</t>
  </si>
  <si>
    <t>Centara_Anda_Dhevi_Resort_and_Spa</t>
  </si>
  <si>
    <t>075-626222</t>
    <phoneticPr fontId="2" type="noConversion"/>
  </si>
  <si>
    <t>One day tour Phuket to Krabi by big boat and speed boat</t>
    <phoneticPr fontId="2" type="noConversion"/>
  </si>
  <si>
    <t>JC-02</t>
    <phoneticPr fontId="2" type="noConversion"/>
  </si>
  <si>
    <t>Raya Snorkeling One day tour</t>
  </si>
  <si>
    <r>
      <t>P</t>
    </r>
    <r>
      <rPr>
        <sz val="12"/>
        <color indexed="8"/>
        <rFont val="宋体"/>
        <family val="3"/>
        <charset val="134"/>
      </rPr>
      <t>ool access villa</t>
    </r>
    <phoneticPr fontId="2" type="noConversion"/>
  </si>
  <si>
    <r>
      <t>P</t>
    </r>
    <r>
      <rPr>
        <sz val="12"/>
        <color indexed="8"/>
        <rFont val="宋体"/>
        <family val="3"/>
        <charset val="134"/>
      </rPr>
      <t>rivate pool villa</t>
    </r>
    <phoneticPr fontId="2" type="noConversion"/>
  </si>
  <si>
    <t>076-372700</t>
    <phoneticPr fontId="2" type="noConversion"/>
  </si>
  <si>
    <t>T_VILLA</t>
    <phoneticPr fontId="2" type="noConversion"/>
  </si>
  <si>
    <t>Premier Pool Access</t>
    <phoneticPr fontId="2" type="noConversion"/>
  </si>
  <si>
    <t>Superior garden view</t>
    <phoneticPr fontId="2" type="noConversion"/>
  </si>
  <si>
    <t>076-285211-9</t>
    <phoneticPr fontId="2" type="noConversion"/>
  </si>
  <si>
    <t>Bhu_Nga_Thani_Resort_and_Spa</t>
  </si>
  <si>
    <t>Deluxe grand</t>
  </si>
  <si>
    <t>Deluxe Elegant</t>
    <phoneticPr fontId="2" type="noConversion"/>
  </si>
  <si>
    <t xml:space="preserve">President villa </t>
  </si>
  <si>
    <t>075-819451</t>
    <phoneticPr fontId="2" type="noConversion"/>
  </si>
  <si>
    <t>Buri_Tara_resort</t>
  </si>
  <si>
    <t xml:space="preserve">Deluxe </t>
  </si>
  <si>
    <t>075-638277</t>
    <phoneticPr fontId="2" type="noConversion"/>
  </si>
  <si>
    <t>Standard room</t>
  </si>
  <si>
    <t>076-349741-4</t>
    <phoneticPr fontId="2" type="noConversion"/>
  </si>
  <si>
    <t>076-284211</t>
    <phoneticPr fontId="2" type="noConversion"/>
  </si>
  <si>
    <t>The Lantern Resort Patong</t>
    <phoneticPr fontId="2" type="noConversion"/>
  </si>
  <si>
    <t>076-337555</t>
    <phoneticPr fontId="2" type="noConversion"/>
  </si>
  <si>
    <t>PPT1</t>
  </si>
  <si>
    <t>PPT2</t>
  </si>
  <si>
    <t>PPT3</t>
  </si>
  <si>
    <t>076-346169</t>
    <phoneticPr fontId="2" type="noConversion"/>
  </si>
  <si>
    <t>Deluxe plus</t>
    <phoneticPr fontId="2" type="noConversion"/>
  </si>
  <si>
    <t>076-358176</t>
    <phoneticPr fontId="2" type="noConversion"/>
  </si>
  <si>
    <t>076-330006-8</t>
    <phoneticPr fontId="2" type="noConversion"/>
  </si>
  <si>
    <t>Paresa Resort Phuket</t>
    <phoneticPr fontId="2" type="noConversion"/>
  </si>
  <si>
    <t>076-302000</t>
    <phoneticPr fontId="2" type="noConversion"/>
  </si>
  <si>
    <t>Holiday inn resort Krabi aonang beach</t>
    <phoneticPr fontId="2" type="noConversion"/>
  </si>
  <si>
    <t>075-810888</t>
    <phoneticPr fontId="2" type="noConversion"/>
  </si>
  <si>
    <t>Peach Hill Hotel &amp; Resort</t>
    <phoneticPr fontId="2" type="noConversion"/>
  </si>
  <si>
    <t>076-371600</t>
    <phoneticPr fontId="2" type="noConversion"/>
  </si>
  <si>
    <t>2D1N Boat room(DBL</t>
    <phoneticPr fontId="2" type="noConversion"/>
  </si>
  <si>
    <t>2D1N Boat room(TRI</t>
    <phoneticPr fontId="2" type="noConversion"/>
  </si>
  <si>
    <t>2D1N Boat room(FIRST CLASS</t>
    <phoneticPr fontId="2" type="noConversion"/>
  </si>
  <si>
    <t>3D2N A/C BGL</t>
  </si>
  <si>
    <t>3D2N fan BGL</t>
  </si>
  <si>
    <t>3D2N Tent</t>
  </si>
  <si>
    <t>3D2N Boat room(DBL</t>
  </si>
  <si>
    <t>3D2N Boat room(TRI</t>
  </si>
  <si>
    <t>3D2N Boat room(FIRST CLASS</t>
  </si>
  <si>
    <t>076-207500</t>
    <phoneticPr fontId="2" type="noConversion"/>
  </si>
  <si>
    <t xml:space="preserve"> </t>
    <phoneticPr fontId="2" type="noConversion"/>
  </si>
  <si>
    <t>tick</t>
    <phoneticPr fontId="2" type="noConversion"/>
  </si>
  <si>
    <t>076-366200</t>
    <phoneticPr fontId="2" type="noConversion"/>
  </si>
  <si>
    <t>One day tour（Standard class)</t>
    <phoneticPr fontId="2" type="noConversion"/>
  </si>
  <si>
    <t>One day tour（First class)</t>
    <phoneticPr fontId="2" type="noConversion"/>
  </si>
  <si>
    <t>One day tour（Premium class)</t>
    <phoneticPr fontId="2" type="noConversion"/>
  </si>
  <si>
    <t>076-366228</t>
    <phoneticPr fontId="2" type="noConversion"/>
  </si>
  <si>
    <t>2bedroom suite ocean facing room</t>
    <phoneticPr fontId="2" type="noConversion"/>
  </si>
  <si>
    <t>1bedroom suite ocean facing room</t>
    <phoneticPr fontId="2" type="noConversion"/>
  </si>
  <si>
    <r>
      <t>S</t>
    </r>
    <r>
      <rPr>
        <sz val="12"/>
        <color indexed="8"/>
        <rFont val="宋体"/>
        <family val="3"/>
        <charset val="134"/>
      </rPr>
      <t>uperior Seaview room</t>
    </r>
    <phoneticPr fontId="2" type="noConversion"/>
  </si>
  <si>
    <t>one day tour</t>
    <phoneticPr fontId="2" type="noConversion"/>
  </si>
  <si>
    <t>人数</t>
    <phoneticPr fontId="2" type="noConversion"/>
  </si>
  <si>
    <t>项目</t>
    <phoneticPr fontId="2" type="noConversion"/>
  </si>
  <si>
    <t>Deluxe sea facing room</t>
  </si>
  <si>
    <t>Deluxe club room</t>
  </si>
  <si>
    <t xml:space="preserve">Premium sea facing room </t>
  </si>
  <si>
    <t>Premium sea facing Studio suite</t>
    <phoneticPr fontId="2" type="noConversion"/>
  </si>
  <si>
    <r>
      <t>P</t>
    </r>
    <r>
      <rPr>
        <sz val="12"/>
        <color indexed="8"/>
        <rFont val="宋体"/>
        <family val="3"/>
        <charset val="134"/>
      </rPr>
      <t>remier deluxe seaview</t>
    </r>
    <phoneticPr fontId="2" type="noConversion"/>
  </si>
  <si>
    <t>076-360200</t>
    <phoneticPr fontId="2" type="noConversion"/>
  </si>
  <si>
    <t>Rafting A</t>
    <phoneticPr fontId="2" type="noConversion"/>
  </si>
  <si>
    <t>Rafting B</t>
    <phoneticPr fontId="2" type="noConversion"/>
  </si>
  <si>
    <t>Rafting C</t>
    <phoneticPr fontId="2" type="noConversion"/>
  </si>
  <si>
    <t>Rafting D</t>
    <phoneticPr fontId="2" type="noConversion"/>
  </si>
  <si>
    <t>Rafting E</t>
    <phoneticPr fontId="2" type="noConversion"/>
  </si>
  <si>
    <t>Rafting F</t>
    <phoneticPr fontId="2" type="noConversion"/>
  </si>
  <si>
    <t>Rafting G</t>
    <phoneticPr fontId="2" type="noConversion"/>
  </si>
  <si>
    <t>076-343255</t>
    <phoneticPr fontId="2" type="noConversion"/>
  </si>
  <si>
    <t>姓名</t>
  </si>
  <si>
    <t>Tri Trang Beach Resort Phuket</t>
    <phoneticPr fontId="2" type="noConversion"/>
  </si>
  <si>
    <t>076-338704</t>
    <phoneticPr fontId="2" type="noConversion"/>
  </si>
  <si>
    <t>V</t>
    <phoneticPr fontId="2" type="noConversion"/>
  </si>
  <si>
    <t>076-385406</t>
    <phoneticPr fontId="2" type="noConversion"/>
  </si>
  <si>
    <t>Villa Tantawan Resort and Spa</t>
    <phoneticPr fontId="2" type="noConversion"/>
  </si>
  <si>
    <t>Deluxe premium room</t>
    <phoneticPr fontId="2" type="noConversion"/>
  </si>
  <si>
    <t>076-345997</t>
    <phoneticPr fontId="2" type="noConversion"/>
  </si>
  <si>
    <t>Ocean Hall Room Sea View</t>
    <phoneticPr fontId="2" type="noConversion"/>
  </si>
  <si>
    <t>Deluxe pool view partial seaview</t>
    <phoneticPr fontId="2" type="noConversion"/>
  </si>
  <si>
    <t>Rayaburi Hotel Patong</t>
    <phoneticPr fontId="2" type="noConversion"/>
  </si>
  <si>
    <t>076-297111</t>
    <phoneticPr fontId="2" type="noConversion"/>
  </si>
  <si>
    <t>Love andaman Similan one day tour</t>
    <phoneticPr fontId="2" type="noConversion"/>
  </si>
  <si>
    <t>Love andaman Tachai one day tour</t>
    <phoneticPr fontId="2" type="noConversion"/>
  </si>
  <si>
    <t>Bandara Villas, Phuket</t>
    <phoneticPr fontId="2" type="noConversion"/>
  </si>
  <si>
    <t>076-316298</t>
    <phoneticPr fontId="2" type="noConversion"/>
  </si>
  <si>
    <t>Karon Princess Hotel</t>
    <phoneticPr fontId="2" type="noConversion"/>
  </si>
  <si>
    <t>076-286484</t>
    <phoneticPr fontId="2" type="noConversion"/>
  </si>
  <si>
    <t xml:space="preserve">Super deluxe seaview </t>
    <phoneticPr fontId="2" type="noConversion"/>
  </si>
  <si>
    <t>Kingpower &amp;Phuket Airport</t>
    <phoneticPr fontId="2" type="noConversion"/>
  </si>
  <si>
    <t>.From：</t>
    <phoneticPr fontId="2" type="noConversion"/>
  </si>
  <si>
    <t>Phuket Airport Hotel</t>
    <phoneticPr fontId="2" type="noConversion"/>
  </si>
  <si>
    <r>
      <t xml:space="preserve">面包车4-8+9-11人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 1</t>
    </r>
    <r>
      <rPr>
        <sz val="9"/>
        <color indexed="8"/>
        <rFont val="Angsana New"/>
        <family val="1"/>
      </rPr>
      <t xml:space="preserve">คัน
</t>
    </r>
    <r>
      <rPr>
        <sz val="9"/>
        <color indexed="8"/>
        <rFont val="宋体"/>
        <family val="3"/>
        <charset val="134"/>
      </rPr>
      <t>+4-8 1</t>
    </r>
    <r>
      <rPr>
        <sz val="9"/>
        <color indexed="8"/>
        <rFont val="Angsana New"/>
        <family val="1"/>
      </rPr>
      <t>คัน</t>
    </r>
    <phoneticPr fontId="2" type="noConversion"/>
  </si>
  <si>
    <r>
      <t xml:space="preserve">3辆面包车9-11人
</t>
    </r>
    <r>
      <rPr>
        <sz val="9"/>
        <color indexed="8"/>
        <rFont val="Angsana New"/>
        <family val="1"/>
      </rPr>
      <t>รถตู๋</t>
    </r>
    <r>
      <rPr>
        <sz val="9"/>
        <color indexed="8"/>
        <rFont val="宋体"/>
        <family val="3"/>
        <charset val="134"/>
      </rPr>
      <t>9-11</t>
    </r>
    <r>
      <rPr>
        <sz val="9"/>
        <color indexed="8"/>
        <rFont val="Angsana New"/>
        <family val="1"/>
      </rPr>
      <t>คน</t>
    </r>
    <r>
      <rPr>
        <sz val="9"/>
        <color indexed="8"/>
        <rFont val="宋体"/>
        <family val="3"/>
        <charset val="134"/>
      </rPr>
      <t xml:space="preserve"> 3 </t>
    </r>
    <r>
      <rPr>
        <sz val="9"/>
        <color indexed="8"/>
        <rFont val="Angsana New"/>
        <family val="1"/>
      </rPr>
      <t>คัน</t>
    </r>
    <phoneticPr fontId="2" type="noConversion"/>
  </si>
  <si>
    <t>HTHPC008</t>
  </si>
  <si>
    <t>HTA003_</t>
  </si>
  <si>
    <t>HTA001_</t>
  </si>
  <si>
    <t>HTA002_</t>
  </si>
  <si>
    <t>HTA004_</t>
  </si>
  <si>
    <t>HTA005_</t>
  </si>
  <si>
    <t>HTA006_</t>
  </si>
  <si>
    <t>HTA007_</t>
  </si>
  <si>
    <t>HTA008_</t>
  </si>
  <si>
    <t>HTA009_</t>
  </si>
  <si>
    <t>HTA010_</t>
  </si>
  <si>
    <t>HTA011_</t>
  </si>
  <si>
    <t>HTA012_</t>
  </si>
  <si>
    <t>HTA013_</t>
  </si>
  <si>
    <t>HTA014_</t>
  </si>
  <si>
    <t>HTA015_</t>
  </si>
  <si>
    <t>HTA016_</t>
  </si>
  <si>
    <t>HTA019_</t>
  </si>
  <si>
    <t>HTA020_</t>
  </si>
  <si>
    <t>HTA021_</t>
  </si>
  <si>
    <t>HTA022_</t>
  </si>
  <si>
    <t>HTA023_</t>
  </si>
  <si>
    <t>HTB001_</t>
    <phoneticPr fontId="2" type="noConversion"/>
  </si>
  <si>
    <t>HTB002_</t>
  </si>
  <si>
    <t>HTB003_</t>
  </si>
  <si>
    <t>HTB004_</t>
  </si>
  <si>
    <t>HTB005_</t>
  </si>
  <si>
    <t>HTB006_</t>
  </si>
  <si>
    <t>HTB007_</t>
  </si>
  <si>
    <t>HTB008_</t>
  </si>
  <si>
    <t>HTB009_</t>
  </si>
  <si>
    <t>HTB010_</t>
  </si>
  <si>
    <t>HTB011_</t>
  </si>
  <si>
    <t>HTB012_</t>
  </si>
  <si>
    <t>HTB013_</t>
  </si>
  <si>
    <t>HTB014_</t>
  </si>
  <si>
    <t>HTB015_</t>
  </si>
  <si>
    <t>HTB016_</t>
  </si>
  <si>
    <t>HTB017_</t>
  </si>
  <si>
    <t>HTB018_</t>
  </si>
  <si>
    <t>HTB019_</t>
  </si>
  <si>
    <t>HTB020_</t>
  </si>
  <si>
    <t>HTC001_</t>
    <phoneticPr fontId="2" type="noConversion"/>
  </si>
  <si>
    <t>HTC002_</t>
  </si>
  <si>
    <t>HTC003_</t>
  </si>
  <si>
    <t>HTC004_</t>
  </si>
  <si>
    <t>HTC005_</t>
  </si>
  <si>
    <t>HTC006_</t>
  </si>
  <si>
    <t>HTC007_</t>
  </si>
  <si>
    <t>HTC008_</t>
  </si>
  <si>
    <t>HTC009_</t>
  </si>
  <si>
    <t>HTC010_</t>
  </si>
  <si>
    <t>HTC011_</t>
  </si>
  <si>
    <t>HTC012_</t>
  </si>
  <si>
    <t>HTC013_</t>
  </si>
  <si>
    <t>HTD001_</t>
    <phoneticPr fontId="2" type="noConversion"/>
  </si>
  <si>
    <t>HTD002_</t>
  </si>
  <si>
    <t>HTD003_</t>
  </si>
  <si>
    <t>HTD004_</t>
  </si>
  <si>
    <t>HTD005_</t>
  </si>
  <si>
    <t>HTD006_</t>
  </si>
  <si>
    <t>HTD007_</t>
  </si>
  <si>
    <t>HTD008_</t>
  </si>
  <si>
    <t>HTD009_</t>
  </si>
  <si>
    <t>HTF001_</t>
    <phoneticPr fontId="2" type="noConversion"/>
  </si>
  <si>
    <t>HTF002_</t>
  </si>
  <si>
    <t>HTG001_</t>
    <phoneticPr fontId="2" type="noConversion"/>
  </si>
  <si>
    <t>HTH001_</t>
    <phoneticPr fontId="2" type="noConversion"/>
  </si>
  <si>
    <t>HTH002_</t>
  </si>
  <si>
    <t>HTH003_</t>
  </si>
  <si>
    <t>HTH004_</t>
  </si>
  <si>
    <t>HTH005_</t>
  </si>
  <si>
    <t>HTH006_</t>
  </si>
  <si>
    <t>HTH007_</t>
  </si>
  <si>
    <t>HTH008_</t>
  </si>
  <si>
    <t>HTI001_</t>
    <phoneticPr fontId="2" type="noConversion"/>
  </si>
  <si>
    <t>HTI002_</t>
  </si>
  <si>
    <t>HTI003_</t>
  </si>
  <si>
    <t>HTI004_</t>
  </si>
  <si>
    <t>HTI005_</t>
  </si>
  <si>
    <t>HTK001_</t>
    <phoneticPr fontId="2" type="noConversion"/>
  </si>
  <si>
    <t>HTK002_</t>
  </si>
  <si>
    <t>HTK003_</t>
  </si>
  <si>
    <t>HTK004_</t>
  </si>
  <si>
    <t>HTK005_</t>
  </si>
  <si>
    <t>HTK006_</t>
  </si>
  <si>
    <t>HTK007_</t>
  </si>
  <si>
    <t>HTK008_</t>
  </si>
  <si>
    <t>HTK009_</t>
  </si>
  <si>
    <t>HTK010_</t>
  </si>
  <si>
    <t>HTJ001_</t>
    <phoneticPr fontId="2" type="noConversion"/>
  </si>
  <si>
    <t>HTJ002_</t>
  </si>
  <si>
    <t>HTL001_</t>
    <phoneticPr fontId="2" type="noConversion"/>
  </si>
  <si>
    <t>HTL002_</t>
  </si>
  <si>
    <t>HTM001_</t>
    <phoneticPr fontId="2" type="noConversion"/>
  </si>
  <si>
    <t>HTM002_</t>
  </si>
  <si>
    <t>HTM003_</t>
  </si>
  <si>
    <t>HTM004_</t>
  </si>
  <si>
    <t>HTM005_</t>
  </si>
  <si>
    <t>HTM006_</t>
  </si>
  <si>
    <t>HTM007_</t>
  </si>
  <si>
    <t>HTN001_</t>
    <phoneticPr fontId="2" type="noConversion"/>
  </si>
  <si>
    <t>HTN002_</t>
  </si>
  <si>
    <t>HTN003_</t>
  </si>
  <si>
    <t>HTN004_</t>
  </si>
  <si>
    <t>HTO001_</t>
    <phoneticPr fontId="2" type="noConversion"/>
  </si>
  <si>
    <t>HTO002_</t>
  </si>
  <si>
    <t>HTP001_</t>
    <phoneticPr fontId="2" type="noConversion"/>
  </si>
  <si>
    <t>HTP002_</t>
  </si>
  <si>
    <t>HTP003_</t>
  </si>
  <si>
    <t>HTP004_</t>
  </si>
  <si>
    <t>HTP005_</t>
  </si>
  <si>
    <t>HTP006_</t>
  </si>
  <si>
    <t>HTP007_</t>
  </si>
  <si>
    <t>HTP008_</t>
  </si>
  <si>
    <t>HTP009_</t>
  </si>
  <si>
    <t>HTP010_</t>
  </si>
  <si>
    <t>HTP011_</t>
  </si>
  <si>
    <t>HTP012_</t>
  </si>
  <si>
    <t>HTP013_</t>
  </si>
  <si>
    <t>HTP014_</t>
  </si>
  <si>
    <t>HTP015_</t>
  </si>
  <si>
    <t>HTP016_</t>
  </si>
  <si>
    <t>HTP017_</t>
  </si>
  <si>
    <t>HTP018_</t>
  </si>
  <si>
    <t>HTP019_</t>
  </si>
  <si>
    <t>HTP020_</t>
  </si>
  <si>
    <t>HTP021_</t>
  </si>
  <si>
    <t>HTP022_</t>
  </si>
  <si>
    <t>HTP023_</t>
  </si>
  <si>
    <t>HTP024_</t>
  </si>
  <si>
    <t>HTP025_</t>
  </si>
  <si>
    <t>HTP026_</t>
  </si>
  <si>
    <t>HTP027_</t>
  </si>
  <si>
    <t>HTR001_</t>
    <phoneticPr fontId="2" type="noConversion"/>
  </si>
  <si>
    <t>HTR002_</t>
  </si>
  <si>
    <t>HTR003_</t>
  </si>
  <si>
    <t>HTR004_</t>
  </si>
  <si>
    <t>HTR005_</t>
  </si>
  <si>
    <t>HTS001_</t>
    <phoneticPr fontId="2" type="noConversion"/>
  </si>
  <si>
    <t>HTS002_</t>
  </si>
  <si>
    <t>HTS003_</t>
  </si>
  <si>
    <t>HTS004_</t>
  </si>
  <si>
    <t>HTS005_</t>
  </si>
  <si>
    <t>HTS006_</t>
  </si>
  <si>
    <t>HTS007_</t>
  </si>
  <si>
    <t>HTS008_</t>
  </si>
  <si>
    <t>HTS009_</t>
  </si>
  <si>
    <t>HTS010_</t>
  </si>
  <si>
    <t>HTS011_</t>
  </si>
  <si>
    <t>HTS012_</t>
  </si>
  <si>
    <t>HTS013_</t>
  </si>
  <si>
    <t>HTS014_</t>
  </si>
  <si>
    <t>HTT001_</t>
    <phoneticPr fontId="2" type="noConversion"/>
  </si>
  <si>
    <t>HTT002_</t>
  </si>
  <si>
    <t>HTT003_</t>
  </si>
  <si>
    <t>HTT004_</t>
  </si>
  <si>
    <t>HTT005_</t>
  </si>
  <si>
    <t>HTT006_</t>
  </si>
  <si>
    <t>HTT007_</t>
  </si>
  <si>
    <t>HTT008_</t>
  </si>
  <si>
    <t>HTT009_</t>
  </si>
  <si>
    <t>HTT010_</t>
  </si>
  <si>
    <t>HTT011_</t>
  </si>
  <si>
    <t>HTT012_</t>
  </si>
  <si>
    <t>HTT013_</t>
  </si>
  <si>
    <t>HTT014_</t>
  </si>
  <si>
    <t>HTT015_</t>
  </si>
  <si>
    <t>HTT016_</t>
  </si>
  <si>
    <t>HTT017_</t>
  </si>
  <si>
    <t>HTT018_</t>
  </si>
  <si>
    <t>HTT019_</t>
  </si>
  <si>
    <t>HTT020_</t>
  </si>
  <si>
    <t>HTT021_</t>
  </si>
  <si>
    <t>HTU001_</t>
    <phoneticPr fontId="2" type="noConversion"/>
  </si>
  <si>
    <t>HTV001_</t>
    <phoneticPr fontId="2" type="noConversion"/>
  </si>
  <si>
    <t>HTW001_</t>
    <phoneticPr fontId="2" type="noConversion"/>
  </si>
  <si>
    <t>HTW002_</t>
  </si>
  <si>
    <t>HTW003_</t>
  </si>
  <si>
    <t>HTZ001_</t>
    <phoneticPr fontId="2" type="noConversion"/>
  </si>
  <si>
    <t>ODT001_</t>
    <phoneticPr fontId="2" type="noConversion"/>
  </si>
  <si>
    <t>ODT002_</t>
  </si>
  <si>
    <t>ODT003_</t>
  </si>
  <si>
    <t>ODT004_</t>
  </si>
  <si>
    <t>ODT005_</t>
  </si>
  <si>
    <t>ODT006_</t>
  </si>
  <si>
    <t>ODT007_</t>
  </si>
  <si>
    <t>ODT008_</t>
  </si>
  <si>
    <t>ODT009_</t>
  </si>
  <si>
    <t>ODT010_</t>
  </si>
  <si>
    <t>ODT011_</t>
  </si>
  <si>
    <t>ODT012_</t>
  </si>
  <si>
    <t>ODT013_</t>
  </si>
  <si>
    <t>ODT014_</t>
  </si>
  <si>
    <t>ODT015_</t>
  </si>
  <si>
    <t>ODT016_</t>
  </si>
  <si>
    <t>ODT017_</t>
  </si>
  <si>
    <t>ODT018_</t>
  </si>
  <si>
    <t>ODT019_</t>
  </si>
  <si>
    <t>ODT020_</t>
  </si>
  <si>
    <t>ODT021_</t>
  </si>
  <si>
    <t>ODT022_</t>
  </si>
  <si>
    <t>ODT023_</t>
  </si>
  <si>
    <t>ODT024_</t>
  </si>
  <si>
    <t>ODT025_</t>
  </si>
  <si>
    <t>ODT026_</t>
  </si>
  <si>
    <t>ODT027_</t>
  </si>
  <si>
    <t>ODT028_</t>
  </si>
  <si>
    <t>ODT029_</t>
  </si>
  <si>
    <t>ODT030_</t>
  </si>
  <si>
    <t>ODT031_</t>
  </si>
  <si>
    <t>ODT032_</t>
  </si>
  <si>
    <t>ODT033_</t>
  </si>
  <si>
    <t>ODT034_</t>
  </si>
  <si>
    <t>ODT035_</t>
  </si>
  <si>
    <t>ODT036_</t>
  </si>
  <si>
    <t>ODT037_</t>
  </si>
  <si>
    <t>ODT038_</t>
  </si>
  <si>
    <t>ODT039_</t>
  </si>
  <si>
    <t>ODT040_</t>
  </si>
  <si>
    <t>ODT041_</t>
  </si>
  <si>
    <t>HTAPC001_</t>
    <phoneticPr fontId="2" type="noConversion"/>
  </si>
  <si>
    <t>HTAPC002_</t>
  </si>
  <si>
    <t>HTAPC003_</t>
  </si>
  <si>
    <t>HTAPC004_</t>
  </si>
  <si>
    <t>HTAPC005_</t>
  </si>
  <si>
    <t>HTAPC006_</t>
  </si>
  <si>
    <t>HTAPC007_</t>
  </si>
  <si>
    <t>HTAPC008_</t>
  </si>
  <si>
    <t>HTAPC009_</t>
  </si>
  <si>
    <t>HTAPC010_</t>
  </si>
  <si>
    <t>HTAPC011_</t>
  </si>
  <si>
    <t>HTAPC012_</t>
  </si>
  <si>
    <t>HTAPC013_</t>
  </si>
  <si>
    <t>HTAPC014_</t>
  </si>
  <si>
    <t>HTAPC015_</t>
  </si>
  <si>
    <t>HTAPC016_</t>
  </si>
  <si>
    <t>HTAPC019_</t>
  </si>
  <si>
    <t>HTAPC020_</t>
  </si>
  <si>
    <t>HTAPC021_</t>
  </si>
  <si>
    <t>HTAPC022_</t>
  </si>
  <si>
    <t>HTAPC023_</t>
  </si>
  <si>
    <t>HTBPC001_</t>
    <phoneticPr fontId="2" type="noConversion"/>
  </si>
  <si>
    <t>HTBPC002_</t>
  </si>
  <si>
    <t>HTBPC003_</t>
  </si>
  <si>
    <t>HTBPC004_</t>
  </si>
  <si>
    <t>HTBPC005_</t>
  </si>
  <si>
    <t>HTBPC006_</t>
  </si>
  <si>
    <t>HTBPC007_</t>
  </si>
  <si>
    <t>HTBPC008_</t>
  </si>
  <si>
    <t>HTBPC009_</t>
  </si>
  <si>
    <t>HTBPC010_</t>
  </si>
  <si>
    <t>HTBPC011_</t>
  </si>
  <si>
    <t>HTBPC012_</t>
  </si>
  <si>
    <t>HTBPC013_</t>
  </si>
  <si>
    <t>HTBPC014_</t>
  </si>
  <si>
    <t>HTBPC015_</t>
  </si>
  <si>
    <t>HTBPC016_</t>
  </si>
  <si>
    <t>HTBPC017_</t>
  </si>
  <si>
    <t>HTBPC018_</t>
  </si>
  <si>
    <t>HTBPC019_</t>
  </si>
  <si>
    <t>HTBPC020_</t>
  </si>
  <si>
    <t>HTCPC001_</t>
    <phoneticPr fontId="2" type="noConversion"/>
  </si>
  <si>
    <t>HTCPC002_</t>
  </si>
  <si>
    <t>HTCPC003_</t>
  </si>
  <si>
    <t>HTCPC004_</t>
  </si>
  <si>
    <t>HTCPC005_</t>
  </si>
  <si>
    <t>HTCPC006_</t>
  </si>
  <si>
    <t>HTCPC007_</t>
  </si>
  <si>
    <t>HTCPC008_</t>
  </si>
  <si>
    <t>HTCPC009_</t>
  </si>
  <si>
    <t>HTCPC010_</t>
  </si>
  <si>
    <t>HTCPC011_</t>
  </si>
  <si>
    <t>HTCPC012_</t>
  </si>
  <si>
    <t>HTCPC013_</t>
  </si>
  <si>
    <t>HTDPC001_</t>
    <phoneticPr fontId="2" type="noConversion"/>
  </si>
  <si>
    <t>HTDPC002_</t>
  </si>
  <si>
    <t>HTDPC003_</t>
  </si>
  <si>
    <t>HTDPC004_</t>
  </si>
  <si>
    <t>HTDPC005_</t>
  </si>
  <si>
    <t>HTDPC006_</t>
  </si>
  <si>
    <t>HTDPC007_</t>
  </si>
  <si>
    <t>HTDPC008_</t>
  </si>
  <si>
    <t>HTDPC009_</t>
  </si>
  <si>
    <t>HTFPC001_</t>
    <phoneticPr fontId="2" type="noConversion"/>
  </si>
  <si>
    <t>HTFPC002_</t>
  </si>
  <si>
    <t>HTGPC001_</t>
    <phoneticPr fontId="2" type="noConversion"/>
  </si>
  <si>
    <t>HTHPC001_</t>
    <phoneticPr fontId="2" type="noConversion"/>
  </si>
  <si>
    <t>HTHPC002_</t>
  </si>
  <si>
    <t>HTHPC003_</t>
  </si>
  <si>
    <t>HTHPC004_</t>
  </si>
  <si>
    <t>HTHPC005_</t>
  </si>
  <si>
    <t>HTHPC006_</t>
  </si>
  <si>
    <t>HTHPC007_</t>
  </si>
  <si>
    <t>HTIPC001_</t>
    <phoneticPr fontId="2" type="noConversion"/>
  </si>
  <si>
    <t>HTIPC002_</t>
  </si>
  <si>
    <t>HTIPC003_</t>
  </si>
  <si>
    <t>HTIPC004_</t>
  </si>
  <si>
    <t>HTIPC005_</t>
  </si>
  <si>
    <t>HTKPC001_</t>
    <phoneticPr fontId="2" type="noConversion"/>
  </si>
  <si>
    <t>HTKPC002_</t>
  </si>
  <si>
    <t>HTKPC003_</t>
  </si>
  <si>
    <t>HTKPC004_</t>
  </si>
  <si>
    <t>HTKPC005_</t>
  </si>
  <si>
    <t>HTKPC006_</t>
  </si>
  <si>
    <t>HTKPC007_</t>
  </si>
  <si>
    <t>HTKPC008_</t>
  </si>
  <si>
    <t>HTKPC009_</t>
  </si>
  <si>
    <t>HTKPC010_</t>
  </si>
  <si>
    <t>HTJPC001_</t>
    <phoneticPr fontId="2" type="noConversion"/>
  </si>
  <si>
    <t>HTJPC002_</t>
  </si>
  <si>
    <t>HTLPC001_</t>
    <phoneticPr fontId="2" type="noConversion"/>
  </si>
  <si>
    <t>HTLPC002_</t>
  </si>
  <si>
    <t>HTMPC001_</t>
    <phoneticPr fontId="2" type="noConversion"/>
  </si>
  <si>
    <t>HTMPC002_</t>
  </si>
  <si>
    <t>HTMPC003_</t>
  </si>
  <si>
    <t>HTMPC004_</t>
  </si>
  <si>
    <t>HTMPC005_</t>
  </si>
  <si>
    <t>HTMPC006_</t>
  </si>
  <si>
    <t>HTMPC007_</t>
  </si>
  <si>
    <t>HTNPC001_</t>
    <phoneticPr fontId="2" type="noConversion"/>
  </si>
  <si>
    <t>HTNPC002_</t>
  </si>
  <si>
    <t>HTNPC003_</t>
  </si>
  <si>
    <t>HTNPC004_</t>
  </si>
  <si>
    <t>HTOPC001_</t>
    <phoneticPr fontId="2" type="noConversion"/>
  </si>
  <si>
    <t>HTOPC002_</t>
  </si>
  <si>
    <t>HTPPC001_</t>
    <phoneticPr fontId="2" type="noConversion"/>
  </si>
  <si>
    <t>HTPPC002_</t>
  </si>
  <si>
    <t>HTPPC003_</t>
  </si>
  <si>
    <t>HTPPC004_</t>
  </si>
  <si>
    <t>HTPPC005_</t>
  </si>
  <si>
    <t>HTPPC006_</t>
  </si>
  <si>
    <t>HTPPC007_</t>
  </si>
  <si>
    <t>HTPPC008_</t>
  </si>
  <si>
    <t>HTPPC009_</t>
  </si>
  <si>
    <t>HTPPC010_</t>
  </si>
  <si>
    <t>HTPPC011_</t>
  </si>
  <si>
    <t>HTPPC012_</t>
  </si>
  <si>
    <t>HTPPC013_</t>
  </si>
  <si>
    <t>HTPPC014_</t>
  </si>
  <si>
    <t>HTPPC015_</t>
  </si>
  <si>
    <t>HTPPC016_</t>
  </si>
  <si>
    <t>HTPPC017_</t>
  </si>
  <si>
    <t>HTPPC018_</t>
  </si>
  <si>
    <t>HTPPC019_</t>
  </si>
  <si>
    <t>HTPPC020_</t>
  </si>
  <si>
    <t>HTPPC021_</t>
  </si>
  <si>
    <t>HTPPC022_</t>
  </si>
  <si>
    <t>HTPPC023_</t>
  </si>
  <si>
    <t>HTPPC024_</t>
  </si>
  <si>
    <t>HTPPC025_</t>
  </si>
  <si>
    <t>HTPPC026_</t>
  </si>
  <si>
    <t>HTPPC027_</t>
  </si>
  <si>
    <t>HTRPC001_</t>
    <phoneticPr fontId="2" type="noConversion"/>
  </si>
  <si>
    <t>HTRPC002_</t>
  </si>
  <si>
    <t>HTRPC003_</t>
  </si>
  <si>
    <t>HTRPC004_</t>
  </si>
  <si>
    <t>HTRPC005_</t>
  </si>
  <si>
    <t>HTSPC001_</t>
    <phoneticPr fontId="2" type="noConversion"/>
  </si>
  <si>
    <t>HTSPC002_</t>
  </si>
  <si>
    <t>HTSPC003_</t>
  </si>
  <si>
    <t>HTSPC004_</t>
  </si>
  <si>
    <t>HTSPC005_</t>
  </si>
  <si>
    <t>HTSPC006_</t>
  </si>
  <si>
    <t>HTSPC007_</t>
  </si>
  <si>
    <t>HTSPC008_</t>
  </si>
  <si>
    <t>HTSPC009_</t>
  </si>
  <si>
    <t>HTSPC010_</t>
  </si>
  <si>
    <t>HTSPC011_</t>
  </si>
  <si>
    <t>HTSPC012_</t>
  </si>
  <si>
    <t>HTSPC013_</t>
  </si>
  <si>
    <t>HTSPC014_</t>
  </si>
  <si>
    <t>HTTPC001_</t>
    <phoneticPr fontId="2" type="noConversion"/>
  </si>
  <si>
    <t>HTTPC002_</t>
  </si>
  <si>
    <t>HTTPC003_</t>
  </si>
  <si>
    <t>HTTPC004_</t>
  </si>
  <si>
    <t>HTTPC005_</t>
  </si>
  <si>
    <t>HTTPC006_</t>
  </si>
  <si>
    <t>HTTPC007_</t>
  </si>
  <si>
    <t>HTTPC008_</t>
  </si>
  <si>
    <t>HTTPC009_</t>
  </si>
  <si>
    <t>HTTPC010_</t>
  </si>
  <si>
    <t>HTTPC011_</t>
  </si>
  <si>
    <t>HTTPC012_</t>
  </si>
  <si>
    <t>HTTPC013_</t>
  </si>
  <si>
    <t>HTTPC014_</t>
  </si>
  <si>
    <t>HTTPC015_</t>
  </si>
  <si>
    <t>HTTPC016_</t>
  </si>
  <si>
    <t>HTTPC017_</t>
  </si>
  <si>
    <t>HTTPC018_</t>
  </si>
  <si>
    <t>HTTPC019_</t>
  </si>
  <si>
    <t>HTTPC020_</t>
  </si>
  <si>
    <t>HTTPC021_</t>
  </si>
  <si>
    <t>HTUPC001_</t>
    <phoneticPr fontId="2" type="noConversion"/>
  </si>
  <si>
    <t>HTVPC001_</t>
    <phoneticPr fontId="2" type="noConversion"/>
  </si>
  <si>
    <t>HTWPC001_</t>
    <phoneticPr fontId="2" type="noConversion"/>
  </si>
  <si>
    <t>HTWPC002_</t>
    <phoneticPr fontId="2" type="noConversion"/>
  </si>
  <si>
    <t>HTWPC003_</t>
    <phoneticPr fontId="2" type="noConversion"/>
  </si>
  <si>
    <t>HTZPC001_</t>
    <phoneticPr fontId="2" type="noConversion"/>
  </si>
  <si>
    <t>SIMON PATONG</t>
    <phoneticPr fontId="2" type="noConversion"/>
  </si>
  <si>
    <t>SIMON STAR</t>
  </si>
  <si>
    <t>Phuket Patri Tour</t>
  </si>
  <si>
    <t>SAFARI Jame bond</t>
  </si>
  <si>
    <t>SAFARI Rafting</t>
  </si>
  <si>
    <t>Safari Elephant E1</t>
  </si>
  <si>
    <t>Safari Elephant E2</t>
  </si>
  <si>
    <t>Safari Elephant E3</t>
  </si>
  <si>
    <t>Phuket Elelphant ride</t>
  </si>
  <si>
    <t>Prayai Changthai</t>
  </si>
  <si>
    <t>M.B.N Travel</t>
  </si>
  <si>
    <t>Sea quest</t>
  </si>
  <si>
    <t>Phuket William</t>
  </si>
  <si>
    <t>Flying hanuman A</t>
  </si>
  <si>
    <t>Flying hanuman B</t>
  </si>
  <si>
    <t>Flying hanuman C</t>
  </si>
  <si>
    <t>Friendly tour</t>
  </si>
  <si>
    <t>Sommai Fishing Tour</t>
  </si>
  <si>
    <t>Song Praek</t>
  </si>
  <si>
    <t>Sea Star</t>
  </si>
  <si>
    <t>Camp chang kalim 30MIN</t>
  </si>
  <si>
    <t>Camp chang kalim 45MIN</t>
  </si>
  <si>
    <t>Camp chang kalim 60MIN</t>
  </si>
  <si>
    <t>Sun Catamaran One day tour</t>
  </si>
  <si>
    <t>Tar zan Adventure</t>
  </si>
  <si>
    <t>Ao Nang travel</t>
  </si>
  <si>
    <t>Love andaman</t>
  </si>
  <si>
    <t>Sukko spa</t>
  </si>
  <si>
    <t>Thai boxing</t>
  </si>
  <si>
    <t>HTM008_</t>
  </si>
  <si>
    <t>HTMPC008_</t>
  </si>
  <si>
    <t>076-681681</t>
    <phoneticPr fontId="2" type="noConversion"/>
  </si>
  <si>
    <t>Amari Phuket resort</t>
    <phoneticPr fontId="2" type="noConversion"/>
  </si>
  <si>
    <t xml:space="preserve">Diamond cliff reosrt </t>
    <phoneticPr fontId="2" type="noConversion"/>
  </si>
  <si>
    <t>summer promotion 2016</t>
    <phoneticPr fontId="2" type="noConversion"/>
  </si>
  <si>
    <t>Fishermen’s Harbour Urban Resort</t>
    <phoneticPr fontId="2" type="noConversion"/>
  </si>
  <si>
    <t>summer promotion</t>
    <phoneticPr fontId="2" type="noConversion"/>
  </si>
  <si>
    <t>Honeymoon pool suite</t>
    <phoneticPr fontId="2" type="noConversion"/>
  </si>
  <si>
    <t>Grand Mercure Phuket patong</t>
    <phoneticPr fontId="2" type="noConversion"/>
  </si>
  <si>
    <t>transum</t>
    <phoneticPr fontId="2" type="noConversion"/>
  </si>
  <si>
    <t xml:space="preserve">Holiday inn resort phuket </t>
    <phoneticPr fontId="2" type="noConversion"/>
  </si>
  <si>
    <t>low 2016</t>
    <phoneticPr fontId="2" type="noConversion"/>
  </si>
  <si>
    <t>Kalima Resort &amp; Spa</t>
    <phoneticPr fontId="2" type="noConversion"/>
  </si>
  <si>
    <t>Family seaview</t>
    <phoneticPr fontId="2" type="noConversion"/>
  </si>
  <si>
    <t>Double pool access</t>
    <phoneticPr fontId="2" type="noConversion"/>
  </si>
  <si>
    <t>Duplex pool villa</t>
    <phoneticPr fontId="2" type="noConversion"/>
  </si>
  <si>
    <t>Private pool villa one bedroom</t>
    <phoneticPr fontId="2" type="noConversion"/>
  </si>
  <si>
    <t>La Flora patong resort</t>
    <phoneticPr fontId="2" type="noConversion"/>
  </si>
  <si>
    <t xml:space="preserve">Beach Grand Pool Villa  </t>
    <phoneticPr fontId="2" type="noConversion"/>
  </si>
  <si>
    <t>Le meridien Phuket</t>
    <phoneticPr fontId="2" type="noConversion"/>
  </si>
  <si>
    <t>Millennium resort</t>
    <phoneticPr fontId="2" type="noConversion"/>
  </si>
  <si>
    <t>Wyndham Sea pearl villas phuket</t>
    <phoneticPr fontId="2" type="noConversion"/>
  </si>
  <si>
    <t>Deluxe Jacuzzi room</t>
    <phoneticPr fontId="2" type="noConversion"/>
  </si>
  <si>
    <t>HTT022_</t>
  </si>
  <si>
    <t>HTTPC022_</t>
  </si>
  <si>
    <t>Thavorn beach village resort&amp; spa</t>
    <phoneticPr fontId="2" type="noConversion"/>
  </si>
  <si>
    <t>076-618220-24</t>
    <phoneticPr fontId="2" type="noConversion"/>
  </si>
  <si>
    <t>special fit promotion</t>
    <phoneticPr fontId="2" type="noConversion"/>
  </si>
  <si>
    <t>Beach cottage</t>
    <phoneticPr fontId="2" type="noConversion"/>
  </si>
  <si>
    <r>
      <t>T</t>
    </r>
    <r>
      <rPr>
        <sz val="12"/>
        <color indexed="8"/>
        <rFont val="宋体"/>
        <family val="3"/>
        <charset val="134"/>
      </rPr>
      <t>ropical pool view</t>
    </r>
    <phoneticPr fontId="2" type="noConversion"/>
  </si>
  <si>
    <r>
      <t>T</t>
    </r>
    <r>
      <rPr>
        <sz val="12"/>
        <color indexed="8"/>
        <rFont val="宋体"/>
        <family val="3"/>
        <charset val="134"/>
      </rPr>
      <t>ropical pool access</t>
    </r>
    <phoneticPr fontId="2" type="noConversion"/>
  </si>
  <si>
    <t>Hill side ocean view jacuzzi</t>
    <phoneticPr fontId="2" type="noConversion"/>
  </si>
  <si>
    <t>Beach front cottage</t>
    <phoneticPr fontId="2" type="noConversion"/>
  </si>
  <si>
    <t>U Zenmaya Phuket Resort</t>
    <phoneticPr fontId="2" type="noConversion"/>
  </si>
  <si>
    <t>Phuket Graceland Resort &amp; Spa</t>
    <phoneticPr fontId="2" type="noConversion"/>
  </si>
  <si>
    <t>promotion for green season 2016</t>
    <phoneticPr fontId="2" type="noConversion"/>
  </si>
  <si>
    <t>Sunset deluxe pool view</t>
    <phoneticPr fontId="2" type="noConversion"/>
  </si>
  <si>
    <t>Andaman beach suites hotel</t>
    <phoneticPr fontId="2" type="noConversion"/>
  </si>
  <si>
    <t xml:space="preserve">Family suite </t>
    <phoneticPr fontId="2" type="noConversion"/>
  </si>
  <si>
    <t>Deluxe seaview</t>
    <phoneticPr fontId="2" type="noConversion"/>
  </si>
  <si>
    <t>Andakira Hotel</t>
    <phoneticPr fontId="2" type="noConversion"/>
  </si>
  <si>
    <t>Andatel grande patong phuket</t>
    <phoneticPr fontId="2" type="noConversion"/>
  </si>
  <si>
    <t>Andaman Embrace Resort &amp; Spa</t>
    <phoneticPr fontId="2" type="noConversion"/>
  </si>
  <si>
    <t xml:space="preserve">Special Flat Rate </t>
    <phoneticPr fontId="2" type="noConversion"/>
  </si>
  <si>
    <t>Ashlee heights patong</t>
    <phoneticPr fontId="2" type="noConversion"/>
  </si>
  <si>
    <t>HTA024_</t>
  </si>
  <si>
    <t>HTAPC024_</t>
  </si>
  <si>
    <t>076-358000</t>
    <phoneticPr fontId="2" type="noConversion"/>
  </si>
  <si>
    <t>HTA024_</t>
    <phoneticPr fontId="2" type="noConversion"/>
  </si>
  <si>
    <t>Superior room</t>
    <phoneticPr fontId="2" type="noConversion"/>
  </si>
  <si>
    <t xml:space="preserve">Deluxe room </t>
    <phoneticPr fontId="2" type="noConversion"/>
  </si>
  <si>
    <t>Baumanburi hotel</t>
    <phoneticPr fontId="2" type="noConversion"/>
  </si>
  <si>
    <t>Premier Suite</t>
    <phoneticPr fontId="2" type="noConversion"/>
  </si>
  <si>
    <t>Banman Residence</t>
    <phoneticPr fontId="2" type="noConversion"/>
  </si>
  <si>
    <t>Blue ocean resort</t>
    <phoneticPr fontId="2" type="noConversion"/>
  </si>
  <si>
    <t>Deluxe pool access</t>
    <phoneticPr fontId="2" type="noConversion"/>
  </si>
  <si>
    <t xml:space="preserve">Burasari resort </t>
    <phoneticPr fontId="2" type="noConversion"/>
  </si>
  <si>
    <t>ASPRO1516</t>
    <phoneticPr fontId="2" type="noConversion"/>
  </si>
  <si>
    <t>Banthai beach resort</t>
    <phoneticPr fontId="2" type="noConversion"/>
  </si>
  <si>
    <t>Deluxe</t>
    <phoneticPr fontId="2" type="noConversion"/>
  </si>
  <si>
    <t>Centara Ashlee hotel patong</t>
    <phoneticPr fontId="2" type="noConversion"/>
  </si>
  <si>
    <t>CHP-000079</t>
    <phoneticPr fontId="2" type="noConversion"/>
  </si>
  <si>
    <t>Dusit D2 Phuket resort</t>
    <phoneticPr fontId="2" type="noConversion"/>
  </si>
  <si>
    <t>Deevana patong resort &amp; spa</t>
    <phoneticPr fontId="2" type="noConversion"/>
  </si>
  <si>
    <t>super deal</t>
    <phoneticPr fontId="2" type="noConversion"/>
  </si>
  <si>
    <t>076-341414-5</t>
    <phoneticPr fontId="2" type="noConversion"/>
  </si>
  <si>
    <t>Duangjitt resort</t>
    <phoneticPr fontId="2" type="noConversion"/>
  </si>
  <si>
    <t>excl pro minim 3 night stay</t>
    <phoneticPr fontId="2" type="noConversion"/>
  </si>
  <si>
    <t>special rate for Chinese market</t>
    <phoneticPr fontId="2" type="noConversion"/>
  </si>
  <si>
    <t>Junjor suite</t>
    <phoneticPr fontId="2" type="noConversion"/>
  </si>
  <si>
    <t xml:space="preserve">Suite </t>
    <phoneticPr fontId="2" type="noConversion"/>
  </si>
  <si>
    <t>Family Suite</t>
    <phoneticPr fontId="2" type="noConversion"/>
  </si>
  <si>
    <t>Merlin beach resort</t>
    <phoneticPr fontId="2" type="noConversion"/>
  </si>
  <si>
    <t>Nipa resort</t>
    <phoneticPr fontId="2" type="noConversion"/>
  </si>
  <si>
    <t>Deluxe poolview</t>
    <phoneticPr fontId="2" type="noConversion"/>
  </si>
  <si>
    <t>Deluxe room no refund</t>
    <phoneticPr fontId="2" type="noConversion"/>
  </si>
  <si>
    <t>Deluxe poolview no refund</t>
    <phoneticPr fontId="2" type="noConversion"/>
  </si>
  <si>
    <t>Grand deluxe room</t>
    <phoneticPr fontId="2" type="noConversion"/>
  </si>
  <si>
    <t>Novotel Phuket Resort</t>
    <phoneticPr fontId="2" type="noConversion"/>
  </si>
  <si>
    <t>Superior partial seaview room</t>
    <phoneticPr fontId="2" type="noConversion"/>
  </si>
  <si>
    <t>winter promotion 2015-2016</t>
    <phoneticPr fontId="2" type="noConversion"/>
  </si>
  <si>
    <t>early bird benefits</t>
    <phoneticPr fontId="2" type="noConversion"/>
  </si>
  <si>
    <t>Novotel Phuket Vintage Park Resort</t>
    <phoneticPr fontId="2" type="noConversion"/>
  </si>
  <si>
    <t>Patong merlin hotel</t>
    <phoneticPr fontId="2" type="noConversion"/>
  </si>
  <si>
    <t>Patong beach hotel</t>
    <phoneticPr fontId="2" type="noConversion"/>
  </si>
  <si>
    <t>best buy Chinese</t>
    <phoneticPr fontId="2" type="noConversion"/>
  </si>
  <si>
    <t>Patong resort</t>
    <phoneticPr fontId="2" type="noConversion"/>
  </si>
  <si>
    <t>HTP028_</t>
  </si>
  <si>
    <t>HTPPC028_</t>
  </si>
  <si>
    <t>Paripas patong resort</t>
    <phoneticPr fontId="2" type="noConversion"/>
  </si>
  <si>
    <t>076-349840</t>
    <phoneticPr fontId="2" type="noConversion"/>
  </si>
  <si>
    <t>Deluxe room</t>
    <phoneticPr fontId="2" type="noConversion"/>
  </si>
  <si>
    <t>Royal Phawadee Village Hotel</t>
    <phoneticPr fontId="2" type="noConversion"/>
  </si>
  <si>
    <t>HTR006_</t>
  </si>
  <si>
    <t>HTRPC006_</t>
  </si>
  <si>
    <t>076-344622</t>
    <phoneticPr fontId="2" type="noConversion"/>
  </si>
  <si>
    <t>Standard room</t>
    <phoneticPr fontId="2" type="noConversion"/>
  </si>
  <si>
    <t>Deluxe Suite</t>
    <phoneticPr fontId="2" type="noConversion"/>
  </si>
  <si>
    <t>Pavilion Villa</t>
    <phoneticPr fontId="2" type="noConversion"/>
  </si>
  <si>
    <t>HTR007_</t>
  </si>
  <si>
    <t>HTRPC007_</t>
  </si>
  <si>
    <t>076-344007</t>
    <phoneticPr fontId="2" type="noConversion"/>
  </si>
  <si>
    <t>Rmar resort and spa</t>
    <phoneticPr fontId="2" type="noConversion"/>
  </si>
  <si>
    <t>Sawaddi patong resort</t>
    <phoneticPr fontId="2" type="noConversion"/>
  </si>
  <si>
    <t>SWD‘16</t>
    <phoneticPr fontId="2" type="noConversion"/>
  </si>
  <si>
    <r>
      <t>Superior room</t>
    </r>
    <r>
      <rPr>
        <sz val="12"/>
        <color indexed="8"/>
        <rFont val="宋体"/>
        <family val="3"/>
        <charset val="134"/>
      </rPr>
      <t xml:space="preserve"> no refund</t>
    </r>
    <phoneticPr fontId="2" type="noConversion"/>
  </si>
  <si>
    <r>
      <t>Deluxe room</t>
    </r>
    <r>
      <rPr>
        <sz val="12"/>
        <color indexed="8"/>
        <rFont val="宋体"/>
        <family val="3"/>
        <charset val="134"/>
      </rPr>
      <t xml:space="preserve"> no refund</t>
    </r>
    <phoneticPr fontId="2" type="noConversion"/>
  </si>
  <si>
    <t>076-343231-5</t>
    <phoneticPr fontId="2" type="noConversion"/>
  </si>
  <si>
    <t>Sea sun sand resort</t>
    <phoneticPr fontId="2" type="noConversion"/>
  </si>
  <si>
    <t>Seaview Patong hotel</t>
    <phoneticPr fontId="2" type="noConversion"/>
  </si>
  <si>
    <t>Superior room</t>
    <phoneticPr fontId="2" type="noConversion"/>
  </si>
  <si>
    <t>Superior partial seaview</t>
    <phoneticPr fontId="2" type="noConversion"/>
  </si>
  <si>
    <t>Sleep with me hotel design hotel@patong</t>
    <phoneticPr fontId="2" type="noConversion"/>
  </si>
  <si>
    <t>flat rate</t>
    <phoneticPr fontId="2" type="noConversion"/>
  </si>
  <si>
    <t>The Charm resort phuket</t>
    <phoneticPr fontId="2" type="noConversion"/>
  </si>
  <si>
    <t>Family suite 2 bedroom</t>
    <phoneticPr fontId="2" type="noConversion"/>
  </si>
  <si>
    <t xml:space="preserve">Centara the blue marine resort </t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</si>
  <si>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ocean facing</t>
    </r>
    <phoneticPr fontId="2" type="noConversion"/>
  </si>
  <si>
    <r>
      <t>P</t>
    </r>
    <r>
      <rPr>
        <sz val="12"/>
        <color indexed="8"/>
        <rFont val="宋体"/>
        <family val="3"/>
        <charset val="134"/>
      </rPr>
      <t>remium deluxe</t>
    </r>
    <phoneticPr fontId="2" type="noConversion"/>
  </si>
  <si>
    <t>Premium deluxe ocean facing</t>
    <phoneticPr fontId="2" type="noConversion"/>
  </si>
  <si>
    <t>HTT023_</t>
  </si>
  <si>
    <t>HTTPC023_</t>
  </si>
  <si>
    <t>076-343253-8</t>
    <phoneticPr fontId="2" type="noConversion"/>
  </si>
  <si>
    <t>The Gig hotel</t>
    <phoneticPr fontId="2" type="noConversion"/>
  </si>
  <si>
    <t>The Nap Patong Hotel</t>
    <phoneticPr fontId="2" type="noConversion"/>
  </si>
  <si>
    <t>summer rate</t>
    <phoneticPr fontId="2" type="noConversion"/>
  </si>
  <si>
    <t>The Senses Patong</t>
    <phoneticPr fontId="2" type="noConversion"/>
  </si>
  <si>
    <r>
      <t>D</t>
    </r>
    <r>
      <rPr>
        <sz val="12"/>
        <color indexed="8"/>
        <rFont val="宋体"/>
        <family val="3"/>
        <charset val="134"/>
      </rPr>
      <t>eluxe room</t>
    </r>
    <phoneticPr fontId="2" type="noConversion"/>
  </si>
  <si>
    <t>Deluxe seaview pool access</t>
    <phoneticPr fontId="2" type="noConversion"/>
  </si>
  <si>
    <r>
      <t>T</t>
    </r>
    <r>
      <rPr>
        <sz val="12"/>
        <color indexed="8"/>
        <rFont val="宋体"/>
        <family val="3"/>
        <charset val="134"/>
      </rPr>
      <t>he senses suite</t>
    </r>
    <phoneticPr fontId="2" type="noConversion"/>
  </si>
  <si>
    <t>The rejuvenation</t>
    <phoneticPr fontId="2" type="noConversion"/>
  </si>
  <si>
    <t>The Kee Resort &amp; Spa</t>
    <phoneticPr fontId="2" type="noConversion"/>
  </si>
  <si>
    <t>summer flat rate promotion 2016</t>
    <phoneticPr fontId="2" type="noConversion"/>
  </si>
  <si>
    <t>Ramada Phuket deevana</t>
    <phoneticPr fontId="2" type="noConversion"/>
  </si>
  <si>
    <t>Ramada Phuket Deevana FIT Promotion</t>
    <phoneticPr fontId="2" type="noConversion"/>
  </si>
  <si>
    <r>
      <t>P</t>
    </r>
    <r>
      <rPr>
        <sz val="12"/>
        <color indexed="8"/>
        <rFont val="宋体"/>
        <family val="3"/>
        <charset val="134"/>
      </rPr>
      <t>remier</t>
    </r>
    <phoneticPr fontId="2" type="noConversion"/>
  </si>
  <si>
    <r>
      <t>J</t>
    </r>
    <r>
      <rPr>
        <sz val="12"/>
        <color indexed="8"/>
        <rFont val="宋体"/>
        <family val="3"/>
        <charset val="134"/>
      </rPr>
      <t>unior suite</t>
    </r>
    <phoneticPr fontId="2" type="noConversion"/>
  </si>
  <si>
    <t>HTA025_</t>
  </si>
  <si>
    <t>HTAPC025_</t>
  </si>
  <si>
    <t>Amata resort</t>
    <phoneticPr fontId="2" type="noConversion"/>
  </si>
  <si>
    <t>Run of house</t>
    <phoneticPr fontId="2" type="noConversion"/>
  </si>
  <si>
    <t>Run of house no refund</t>
    <phoneticPr fontId="2" type="noConversion"/>
  </si>
  <si>
    <t>076-346091-3</t>
    <phoneticPr fontId="2" type="noConversion"/>
  </si>
  <si>
    <t>APK resort and spa</t>
    <phoneticPr fontId="2" type="noConversion"/>
  </si>
  <si>
    <t>076-366196-7</t>
    <phoneticPr fontId="2" type="noConversion"/>
  </si>
  <si>
    <t>Baramee Hip hotel</t>
    <phoneticPr fontId="2" type="noConversion"/>
  </si>
  <si>
    <t>Baramee Resortel</t>
    <phoneticPr fontId="2" type="noConversion"/>
  </si>
  <si>
    <t>Best western patong beach resort</t>
    <phoneticPr fontId="2" type="noConversion"/>
  </si>
  <si>
    <t>Hemingways silk hotel</t>
    <phoneticPr fontId="2" type="noConversion"/>
  </si>
  <si>
    <t>Holiday Inn Express Phuket Patong Beach Central</t>
    <phoneticPr fontId="2" type="noConversion"/>
  </si>
  <si>
    <t>IBIS Phukte Patong</t>
    <phoneticPr fontId="2" type="noConversion"/>
  </si>
  <si>
    <t>Chinese summer promotion 2016</t>
    <phoneticPr fontId="2" type="noConversion"/>
  </si>
  <si>
    <t>Meir Jarr hotel</t>
    <phoneticPr fontId="2" type="noConversion"/>
  </si>
  <si>
    <t>HTM009_</t>
  </si>
  <si>
    <t>HTMPC009_</t>
  </si>
  <si>
    <t>Mazi design hotel by kalima</t>
    <phoneticPr fontId="2" type="noConversion"/>
  </si>
  <si>
    <t>M-Gallery Hideaway resort and spa by avista</t>
    <phoneticPr fontId="2" type="noConversion"/>
  </si>
  <si>
    <t>Ma relax</t>
    <phoneticPr fontId="2" type="noConversion"/>
  </si>
  <si>
    <t>Ma refresh</t>
    <phoneticPr fontId="2" type="noConversion"/>
  </si>
  <si>
    <t>Ma recharge</t>
    <phoneticPr fontId="2" type="noConversion"/>
  </si>
  <si>
    <t>076-343333</t>
    <phoneticPr fontId="2" type="noConversion"/>
  </si>
  <si>
    <t>076-540891-6</t>
    <phoneticPr fontId="2" type="noConversion"/>
  </si>
  <si>
    <t>Palmyra patong resort</t>
    <phoneticPr fontId="2" type="noConversion"/>
  </si>
  <si>
    <t>Patong Holiday</t>
    <phoneticPr fontId="2" type="noConversion"/>
  </si>
  <si>
    <t>PJ Patong resortel</t>
    <phoneticPr fontId="2" type="noConversion"/>
  </si>
  <si>
    <t>Siralanna Phuket Hotel</t>
    <phoneticPr fontId="2" type="noConversion"/>
  </si>
  <si>
    <t>WW240215</t>
    <phoneticPr fontId="2" type="noConversion"/>
  </si>
  <si>
    <t>HTT024_</t>
  </si>
  <si>
    <t>HTTPC024_</t>
  </si>
  <si>
    <t>The AIM</t>
    <phoneticPr fontId="2" type="noConversion"/>
  </si>
  <si>
    <t>076-540944</t>
    <phoneticPr fontId="2" type="noConversion"/>
  </si>
  <si>
    <t>The royal palm beach resort</t>
    <phoneticPr fontId="2" type="noConversion"/>
  </si>
  <si>
    <t>The Viridian resort</t>
    <phoneticPr fontId="2" type="noConversion"/>
  </si>
  <si>
    <t>Deluxe room no refund</t>
    <phoneticPr fontId="2" type="noConversion"/>
  </si>
  <si>
    <t>Oasis deluxe room no refund</t>
    <phoneticPr fontId="2" type="noConversion"/>
  </si>
  <si>
    <t>Red planet hotel patong</t>
  </si>
  <si>
    <t>Poppa palace</t>
    <phoneticPr fontId="2" type="noConversion"/>
  </si>
  <si>
    <t>Tony resort</t>
    <phoneticPr fontId="2" type="noConversion"/>
  </si>
  <si>
    <t>HTT025_</t>
  </si>
  <si>
    <t>HTTPC025_</t>
  </si>
  <si>
    <t>076-345377</t>
    <phoneticPr fontId="2" type="noConversion"/>
  </si>
  <si>
    <t>HTT026_</t>
  </si>
  <si>
    <t>HTTPC026_</t>
  </si>
  <si>
    <t>076-292098-9</t>
    <phoneticPr fontId="2" type="noConversion"/>
  </si>
  <si>
    <t>The Bliss south beach patong</t>
    <phoneticPr fontId="2" type="noConversion"/>
  </si>
  <si>
    <t>Delight Jacuzzi suite</t>
    <phoneticPr fontId="2" type="noConversion"/>
  </si>
  <si>
    <t>summer promotion</t>
    <phoneticPr fontId="2" type="noConversion"/>
  </si>
  <si>
    <t>HTA026_</t>
  </si>
  <si>
    <t>HTAPC026_</t>
  </si>
  <si>
    <t>At home boutique hotel patong</t>
    <phoneticPr fontId="2" type="noConversion"/>
  </si>
  <si>
    <t>076-366773</t>
    <phoneticPr fontId="2" type="noConversion"/>
  </si>
  <si>
    <t>Deluxe room</t>
    <phoneticPr fontId="2" type="noConversion"/>
  </si>
  <si>
    <t>Tiger complex</t>
  </si>
  <si>
    <t>We hotel@san sabai</t>
    <phoneticPr fontId="2" type="noConversion"/>
  </si>
  <si>
    <t>HTT027_</t>
  </si>
  <si>
    <t>HTTPC027_</t>
  </si>
  <si>
    <t>Thanthip beach resort</t>
    <phoneticPr fontId="2" type="noConversion"/>
  </si>
  <si>
    <r>
      <t>R</t>
    </r>
    <r>
      <rPr>
        <sz val="12"/>
        <color indexed="8"/>
        <rFont val="宋体"/>
        <family val="3"/>
        <charset val="134"/>
      </rPr>
      <t>un of house</t>
    </r>
    <phoneticPr fontId="2" type="noConversion"/>
  </si>
  <si>
    <t>076-344307</t>
    <phoneticPr fontId="2" type="noConversion"/>
  </si>
  <si>
    <t>HTP029_</t>
  </si>
  <si>
    <t>HTPPC029_</t>
  </si>
  <si>
    <t>076-366934</t>
    <phoneticPr fontId="2" type="noConversion"/>
  </si>
  <si>
    <t>Patong buri hotel</t>
    <phoneticPr fontId="2" type="noConversion"/>
  </si>
  <si>
    <t xml:space="preserve">Eastin patong easy hotel </t>
    <phoneticPr fontId="2" type="noConversion"/>
  </si>
  <si>
    <t>HTE001_</t>
    <phoneticPr fontId="2" type="noConversion"/>
  </si>
  <si>
    <r>
      <t>H</t>
    </r>
    <r>
      <rPr>
        <sz val="12"/>
        <color indexed="8"/>
        <rFont val="宋体"/>
        <family val="3"/>
        <charset val="134"/>
      </rPr>
      <t>TEPC001_</t>
    </r>
    <phoneticPr fontId="2" type="noConversion"/>
  </si>
  <si>
    <t xml:space="preserve">special promotion </t>
    <phoneticPr fontId="2" type="noConversion"/>
  </si>
  <si>
    <t>076-349781</t>
    <phoneticPr fontId="2" type="noConversion"/>
  </si>
  <si>
    <t>HTS015_</t>
  </si>
  <si>
    <t>HTSPC015_</t>
  </si>
  <si>
    <t>076-512002</t>
    <phoneticPr fontId="2" type="noConversion"/>
  </si>
  <si>
    <t>Seeka boutique resort</t>
    <phoneticPr fontId="2" type="noConversion"/>
  </si>
  <si>
    <t>The royal paradise hotel</t>
    <phoneticPr fontId="2" type="noConversion"/>
  </si>
  <si>
    <t>Paradise superior</t>
    <phoneticPr fontId="2" type="noConversion"/>
  </si>
  <si>
    <t>Deluxe</t>
    <phoneticPr fontId="2" type="noConversion"/>
  </si>
  <si>
    <t>Royal superior</t>
    <phoneticPr fontId="2" type="noConversion"/>
  </si>
  <si>
    <t>Royal deluxe</t>
    <phoneticPr fontId="2" type="noConversion"/>
  </si>
  <si>
    <t>Superior</t>
    <phoneticPr fontId="2" type="noConversion"/>
  </si>
  <si>
    <t>Deluxe shower</t>
    <phoneticPr fontId="2" type="noConversion"/>
  </si>
  <si>
    <t>Deluxe bathtub</t>
    <phoneticPr fontId="2" type="noConversion"/>
  </si>
  <si>
    <t>076-340666</t>
    <phoneticPr fontId="2" type="noConversion"/>
  </si>
  <si>
    <t>HTC014_</t>
  </si>
  <si>
    <t>HTCPC014_</t>
  </si>
  <si>
    <t>076-296999</t>
    <phoneticPr fontId="2" type="noConversion"/>
  </si>
  <si>
    <t>Casa Del M</t>
    <phoneticPr fontId="2" type="noConversion"/>
  </si>
  <si>
    <t xml:space="preserve">M deluxe room </t>
    <phoneticPr fontId="2" type="noConversion"/>
  </si>
  <si>
    <t>Chilli salza patong hotel</t>
    <phoneticPr fontId="2" type="noConversion"/>
  </si>
  <si>
    <t>HTC015_</t>
  </si>
  <si>
    <t>HTCPC015_</t>
  </si>
  <si>
    <t>Hemingway One</t>
    <phoneticPr fontId="2" type="noConversion"/>
  </si>
  <si>
    <t>HTB021_</t>
  </si>
  <si>
    <t>HTBPC021_</t>
  </si>
  <si>
    <t>076-364703</t>
    <phoneticPr fontId="2" type="noConversion"/>
  </si>
  <si>
    <t>Baan Yuree Resort &amp; Spa</t>
    <phoneticPr fontId="2" type="noConversion"/>
  </si>
  <si>
    <t>Deluxe partial seaview</t>
    <phoneticPr fontId="2" type="noConversion"/>
  </si>
  <si>
    <t>Deluxe poolside room</t>
    <phoneticPr fontId="2" type="noConversion"/>
  </si>
  <si>
    <t>HTD010_</t>
  </si>
  <si>
    <t>HTDPC010_</t>
  </si>
  <si>
    <t>Days inn resort</t>
    <phoneticPr fontId="2" type="noConversion"/>
  </si>
  <si>
    <t>076-345733-42</t>
    <phoneticPr fontId="2" type="noConversion"/>
  </si>
  <si>
    <t>Novotel kata resort and spa by avista</t>
    <phoneticPr fontId="2" type="noConversion"/>
  </si>
  <si>
    <t>HTN005_</t>
  </si>
  <si>
    <t>HTNPC005_</t>
  </si>
  <si>
    <t>076-298888</t>
    <phoneticPr fontId="2" type="noConversion"/>
  </si>
  <si>
    <t>Deluxe room</t>
    <phoneticPr fontId="2" type="noConversion"/>
  </si>
  <si>
    <t>Grand deluxe room</t>
    <phoneticPr fontId="2" type="noConversion"/>
  </si>
  <si>
    <t>Club room</t>
    <phoneticPr fontId="2" type="noConversion"/>
  </si>
  <si>
    <t>Suite</t>
    <phoneticPr fontId="2" type="noConversion"/>
  </si>
  <si>
    <t>Phi phi hotel</t>
    <phoneticPr fontId="2" type="noConversion"/>
  </si>
  <si>
    <t>有效期</t>
  </si>
  <si>
    <t>Date of Expiry</t>
  </si>
  <si>
    <t>签发地</t>
  </si>
  <si>
    <t>Place of Issue</t>
  </si>
  <si>
    <t>签注信息</t>
  </si>
  <si>
    <t>Visa Information</t>
  </si>
  <si>
    <t>Hilton arcadia resort</t>
    <phoneticPr fontId="2" type="noConversion"/>
  </si>
  <si>
    <t>commitment</t>
    <phoneticPr fontId="2" type="noConversion"/>
  </si>
  <si>
    <t>benefit package</t>
    <phoneticPr fontId="2" type="noConversion"/>
  </si>
  <si>
    <t>Junior Suite garden view</t>
    <phoneticPr fontId="2" type="noConversion"/>
  </si>
  <si>
    <t>Junuor Suite sea view</t>
    <phoneticPr fontId="2" type="noConversion"/>
  </si>
  <si>
    <t>Phi phi villa resort</t>
    <phoneticPr fontId="2" type="noConversion"/>
  </si>
  <si>
    <t>Luxury deluxe beach front</t>
    <phoneticPr fontId="2" type="noConversion"/>
  </si>
  <si>
    <t>Deevana plaza krabi</t>
    <phoneticPr fontId="2" type="noConversion"/>
  </si>
  <si>
    <t>Dusit thani Krabi beach resort</t>
    <phoneticPr fontId="2" type="noConversion"/>
  </si>
  <si>
    <t>075-628000</t>
    <phoneticPr fontId="2" type="noConversion"/>
  </si>
  <si>
    <t>Thara Patong Beach Resort &amp; Spa</t>
    <phoneticPr fontId="2" type="noConversion"/>
  </si>
  <si>
    <t>Deluxe seaview</t>
    <phoneticPr fontId="2" type="noConversion"/>
  </si>
  <si>
    <t>Honeymoon seaview</t>
    <phoneticPr fontId="2" type="noConversion"/>
  </si>
  <si>
    <t>Grand deluxe seaview</t>
    <phoneticPr fontId="2" type="noConversion"/>
  </si>
  <si>
    <t>B-lay tong resort</t>
    <phoneticPr fontId="2" type="noConversion"/>
  </si>
  <si>
    <t>Summer Flat Rate Promotion”</t>
    <phoneticPr fontId="2" type="noConversion"/>
  </si>
  <si>
    <t>Impiana resort patong</t>
    <phoneticPr fontId="2" type="noConversion"/>
  </si>
  <si>
    <t>special rate-chinese</t>
    <phoneticPr fontId="2" type="noConversion"/>
  </si>
  <si>
    <t>Superior gardenview</t>
    <phoneticPr fontId="2" type="noConversion"/>
  </si>
  <si>
    <t>Superior seaview</t>
    <phoneticPr fontId="2" type="noConversion"/>
  </si>
  <si>
    <t>Deluxe gardenview</t>
    <phoneticPr fontId="2" type="noConversion"/>
  </si>
  <si>
    <t>Deluxe seaview</t>
    <phoneticPr fontId="2" type="noConversion"/>
  </si>
  <si>
    <t>Boat house Inn&amp; restaurant</t>
    <phoneticPr fontId="2" type="noConversion"/>
  </si>
  <si>
    <t>Foto Hotel</t>
    <phoneticPr fontId="2" type="noConversion"/>
  </si>
  <si>
    <t>Ozone hall</t>
    <phoneticPr fontId="2" type="noConversion"/>
  </si>
  <si>
    <t>HTI006_</t>
  </si>
  <si>
    <t>HTIPC006_</t>
  </si>
  <si>
    <t>Impiana private villas kata noi</t>
    <phoneticPr fontId="2" type="noConversion"/>
  </si>
  <si>
    <t>076-330770</t>
    <phoneticPr fontId="2" type="noConversion"/>
  </si>
  <si>
    <t>Deluxe private pool suite</t>
    <phoneticPr fontId="2" type="noConversion"/>
  </si>
  <si>
    <r>
      <t>G</t>
    </r>
    <r>
      <rPr>
        <sz val="12"/>
        <color indexed="8"/>
        <rFont val="宋体"/>
        <family val="3"/>
        <charset val="134"/>
      </rPr>
      <t>rand private pool suite</t>
    </r>
    <phoneticPr fontId="2" type="noConversion"/>
  </si>
  <si>
    <r>
      <t>H</t>
    </r>
    <r>
      <rPr>
        <sz val="12"/>
        <color indexed="8"/>
        <rFont val="宋体"/>
        <family val="3"/>
        <charset val="134"/>
      </rPr>
      <t>oneymoon private pool suite</t>
    </r>
    <phoneticPr fontId="2" type="noConversion"/>
  </si>
  <si>
    <t>Garden private pool villa</t>
    <phoneticPr fontId="2" type="noConversion"/>
  </si>
  <si>
    <t>Impiana private pool villa</t>
    <phoneticPr fontId="2" type="noConversion"/>
  </si>
  <si>
    <t xml:space="preserve">Family villa private pool 2bed room </t>
    <phoneticPr fontId="2" type="noConversion"/>
  </si>
  <si>
    <t>Royal villa private pool 2bed room</t>
    <phoneticPr fontId="2" type="noConversion"/>
  </si>
  <si>
    <t>Katathani Phuket beach resort</t>
    <phoneticPr fontId="2" type="noConversion"/>
  </si>
  <si>
    <t>1516 CNKT TRANLEE</t>
    <phoneticPr fontId="2" type="noConversion"/>
  </si>
  <si>
    <t>16 ASKT Summer 20P</t>
    <phoneticPr fontId="2" type="noConversion"/>
  </si>
  <si>
    <t>Metadee resort</t>
    <phoneticPr fontId="2" type="noConversion"/>
  </si>
  <si>
    <t>The Shore at Katathani Resort</t>
    <phoneticPr fontId="2" type="noConversion"/>
  </si>
  <si>
    <t>Kata rocks by infinite luxury</t>
    <phoneticPr fontId="2" type="noConversion"/>
  </si>
  <si>
    <t>Alpina phuket Nalina resort &amp; spa</t>
    <phoneticPr fontId="2" type="noConversion"/>
  </si>
  <si>
    <t>Centara Kata resort Phuket</t>
    <phoneticPr fontId="2" type="noConversion"/>
  </si>
  <si>
    <t>Eastin Yama Kata</t>
    <phoneticPr fontId="2" type="noConversion"/>
  </si>
  <si>
    <t>HTE002_</t>
  </si>
  <si>
    <r>
      <t>H</t>
    </r>
    <r>
      <rPr>
        <sz val="12"/>
        <color indexed="8"/>
        <rFont val="宋体"/>
        <family val="3"/>
        <charset val="134"/>
      </rPr>
      <t>TEPC002_</t>
    </r>
    <r>
      <rPr>
        <sz val="11"/>
        <color theme="1"/>
        <rFont val="宋体"/>
        <family val="2"/>
        <charset val="134"/>
        <scheme val="minor"/>
      </rPr>
      <t/>
    </r>
  </si>
  <si>
    <t>special promotion for Chinese market</t>
    <phoneticPr fontId="2" type="noConversion"/>
  </si>
  <si>
    <t>076-303456</t>
    <phoneticPr fontId="2" type="noConversion"/>
  </si>
  <si>
    <t xml:space="preserve">Superior seaview </t>
    <phoneticPr fontId="2" type="noConversion"/>
  </si>
  <si>
    <t xml:space="preserve">Kata beach resort </t>
    <phoneticPr fontId="2" type="noConversion"/>
  </si>
  <si>
    <t>Kata sea breeze</t>
    <phoneticPr fontId="2" type="noConversion"/>
  </si>
  <si>
    <t>Sawasdee village</t>
    <phoneticPr fontId="2" type="noConversion"/>
  </si>
  <si>
    <t>The Baray pool villa</t>
    <phoneticPr fontId="2" type="noConversion"/>
  </si>
  <si>
    <t>Nook·dee kata beach Phuket</t>
    <phoneticPr fontId="2" type="noConversion"/>
  </si>
  <si>
    <t>HTN006_</t>
  </si>
  <si>
    <t>HTNPC006_</t>
  </si>
  <si>
    <t>076-688888</t>
    <phoneticPr fontId="2" type="noConversion"/>
  </si>
  <si>
    <t>Yoo dee seaview superior room</t>
    <phoneticPr fontId="2" type="noConversion"/>
  </si>
  <si>
    <t>Lub dee deluxe seaview room</t>
    <phoneticPr fontId="2" type="noConversion"/>
  </si>
  <si>
    <t>Rates are applicable for Tranlee Phuket</t>
    <phoneticPr fontId="2" type="noConversion"/>
  </si>
  <si>
    <t>The Palmery Resort and Spa</t>
    <phoneticPr fontId="2" type="noConversion"/>
  </si>
  <si>
    <t>HTC016_</t>
  </si>
  <si>
    <t>HTCPC016_</t>
  </si>
  <si>
    <t>Chanalai Flora</t>
    <phoneticPr fontId="2" type="noConversion"/>
  </si>
  <si>
    <t>076-398357</t>
    <phoneticPr fontId="2" type="noConversion"/>
  </si>
  <si>
    <t>Deluxe poolview</t>
    <phoneticPr fontId="2" type="noConversion"/>
  </si>
  <si>
    <t>Deluxe pool access</t>
    <phoneticPr fontId="2" type="noConversion"/>
  </si>
  <si>
    <t>Chanalai Garden</t>
    <phoneticPr fontId="2" type="noConversion"/>
  </si>
  <si>
    <t>Chanalai Romantica</t>
    <phoneticPr fontId="2" type="noConversion"/>
  </si>
  <si>
    <t>Sugar palm grand hillside</t>
    <phoneticPr fontId="2" type="noConversion"/>
  </si>
  <si>
    <t>Sugar marina resort Nautical</t>
    <phoneticPr fontId="2" type="noConversion"/>
  </si>
  <si>
    <t>summer sale promotion</t>
    <phoneticPr fontId="2" type="noConversion"/>
  </si>
  <si>
    <t>HTS016_</t>
  </si>
  <si>
    <t>HTSPC016_</t>
  </si>
  <si>
    <t>Sugar marina resort Surf</t>
    <phoneticPr fontId="2" type="noConversion"/>
  </si>
  <si>
    <t>076-540798</t>
    <phoneticPr fontId="2" type="noConversion"/>
  </si>
  <si>
    <t>summer sale promotion</t>
    <phoneticPr fontId="2" type="noConversion"/>
  </si>
  <si>
    <t>Suger marina resort Fashion</t>
    <phoneticPr fontId="2" type="noConversion"/>
  </si>
  <si>
    <t>HTM010_</t>
  </si>
  <si>
    <t>HTMPC010_</t>
  </si>
  <si>
    <t>Malisa villa suites</t>
    <phoneticPr fontId="2" type="noConversion"/>
  </si>
  <si>
    <t>076-284760</t>
    <phoneticPr fontId="2" type="noConversion"/>
  </si>
  <si>
    <t>Pool villa</t>
    <phoneticPr fontId="2" type="noConversion"/>
  </si>
  <si>
    <t>Grand pool villa</t>
    <phoneticPr fontId="2" type="noConversion"/>
  </si>
  <si>
    <t>Family pool villa</t>
    <phoneticPr fontId="2" type="noConversion"/>
  </si>
  <si>
    <t>Ibis Kata</t>
    <phoneticPr fontId="2" type="noConversion"/>
  </si>
  <si>
    <t>HTP030_</t>
  </si>
  <si>
    <t>HTPPC030_</t>
  </si>
  <si>
    <t>Peach blossom resort</t>
    <phoneticPr fontId="2" type="noConversion"/>
  </si>
  <si>
    <t>076-371611</t>
    <phoneticPr fontId="2" type="noConversion"/>
  </si>
  <si>
    <t>Grand deluxe</t>
    <phoneticPr fontId="2" type="noConversion"/>
  </si>
  <si>
    <t>Andaman cannacia resort &amp; spa</t>
    <phoneticPr fontId="2" type="noConversion"/>
  </si>
  <si>
    <t>The blue pearl kata hotel</t>
    <phoneticPr fontId="2" type="noConversion"/>
  </si>
  <si>
    <t>HTT028_</t>
  </si>
  <si>
    <t>HTTPC028_</t>
  </si>
  <si>
    <t>076-284166</t>
    <phoneticPr fontId="2" type="noConversion"/>
  </si>
  <si>
    <t>Beyond resort by kata group</t>
    <phoneticPr fontId="2" type="noConversion"/>
  </si>
  <si>
    <t>Centara Grand beach resort phuket</t>
    <phoneticPr fontId="2" type="noConversion"/>
  </si>
  <si>
    <t>CPBR-000088</t>
    <phoneticPr fontId="2" type="noConversion"/>
  </si>
  <si>
    <t>One bedroom pool vila</t>
    <phoneticPr fontId="2" type="noConversion"/>
  </si>
  <si>
    <t>Two bedroom pool vila</t>
    <phoneticPr fontId="2" type="noConversion"/>
  </si>
  <si>
    <t>Royal villa</t>
    <phoneticPr fontId="2" type="noConversion"/>
  </si>
  <si>
    <t>Mandarava Resort and Spa Karon Beach</t>
    <phoneticPr fontId="2" type="noConversion"/>
  </si>
  <si>
    <t>Tranlee Flat rate promotion</t>
    <phoneticPr fontId="2" type="noConversion"/>
  </si>
  <si>
    <t>Movenpick resort &amp; spa</t>
    <phoneticPr fontId="2" type="noConversion"/>
  </si>
  <si>
    <t>CN-super winter promotion</t>
    <phoneticPr fontId="2" type="noConversion"/>
  </si>
  <si>
    <t>Thavorn palm beach resort</t>
    <phoneticPr fontId="2" type="noConversion"/>
  </si>
  <si>
    <t>revised sup summer 2016</t>
    <phoneticPr fontId="2" type="noConversion"/>
  </si>
  <si>
    <t xml:space="preserve">Junior suite pool view </t>
    <phoneticPr fontId="2" type="noConversion"/>
  </si>
  <si>
    <t>Access resort &amp; Villas</t>
    <phoneticPr fontId="2" type="noConversion"/>
  </si>
  <si>
    <t>Andaman seaview hotel</t>
    <phoneticPr fontId="2" type="noConversion"/>
  </si>
  <si>
    <t>Centara villas</t>
    <phoneticPr fontId="2" type="noConversion"/>
  </si>
  <si>
    <t>Centara Karon Resort Phuket</t>
    <phoneticPr fontId="2" type="noConversion"/>
  </si>
  <si>
    <t>Superior at The Terraces</t>
    <phoneticPr fontId="2" type="noConversion"/>
  </si>
  <si>
    <t>Superior Ocean View at The Terraces</t>
    <phoneticPr fontId="2" type="noConversion"/>
  </si>
  <si>
    <t>Deluxe at The Lagoon</t>
    <phoneticPr fontId="2" type="noConversion"/>
  </si>
  <si>
    <t>Premium Deluxe at Tropicale</t>
    <phoneticPr fontId="2" type="noConversion"/>
  </si>
  <si>
    <t>Diamond cottage resort and spa</t>
    <phoneticPr fontId="2" type="noConversion"/>
  </si>
  <si>
    <t>Phuket orchid resort &amp; spa</t>
    <phoneticPr fontId="2" type="noConversion"/>
  </si>
  <si>
    <t>Family room</t>
    <phoneticPr fontId="2" type="noConversion"/>
  </si>
  <si>
    <t>Pool access room</t>
    <phoneticPr fontId="2" type="noConversion"/>
  </si>
  <si>
    <t>HTN007_</t>
  </si>
  <si>
    <t>HTNPC007_</t>
  </si>
  <si>
    <t>Novotel karon resort</t>
    <phoneticPr fontId="2" type="noConversion"/>
  </si>
  <si>
    <t>076-358666</t>
    <phoneticPr fontId="2" type="noConversion"/>
  </si>
  <si>
    <t>Deluxe lagoon</t>
    <phoneticPr fontId="2" type="noConversion"/>
  </si>
  <si>
    <t>Premium seafront</t>
    <phoneticPr fontId="2" type="noConversion"/>
  </si>
  <si>
    <t>Family room</t>
    <phoneticPr fontId="2" type="noConversion"/>
  </si>
  <si>
    <t>Secret Cliff Resort &amp; Restaurant</t>
    <phoneticPr fontId="2" type="noConversion"/>
  </si>
  <si>
    <t>Suger marina resort ART</t>
    <phoneticPr fontId="2" type="noConversion"/>
  </si>
  <si>
    <t>summer sale</t>
    <phoneticPr fontId="2" type="noConversion"/>
  </si>
  <si>
    <t>Woraburi hotels &amp; resorts</t>
    <phoneticPr fontId="2" type="noConversion"/>
  </si>
  <si>
    <t>HTC017_</t>
  </si>
  <si>
    <t>HTCPC017_</t>
  </si>
  <si>
    <t>Chanalai Hillside</t>
    <phoneticPr fontId="2" type="noConversion"/>
  </si>
  <si>
    <t>076-398357-61</t>
    <phoneticPr fontId="2" type="noConversion"/>
  </si>
  <si>
    <t>HTP031_</t>
  </si>
  <si>
    <t>HTPPC031_</t>
  </si>
  <si>
    <t>Phunawa Resort</t>
    <phoneticPr fontId="2" type="noConversion"/>
  </si>
  <si>
    <t>076-363000</t>
    <phoneticPr fontId="2" type="noConversion"/>
  </si>
  <si>
    <t>1 Bedroom Suite</t>
    <phoneticPr fontId="2" type="noConversion"/>
  </si>
  <si>
    <t>2 Bedroom Junior Suite</t>
    <phoneticPr fontId="2" type="noConversion"/>
  </si>
  <si>
    <t>2 Bedroom Grand Suite</t>
    <phoneticPr fontId="2" type="noConversion"/>
  </si>
  <si>
    <t>Karon sea sands resort &amp; spa</t>
    <phoneticPr fontId="2" type="noConversion"/>
  </si>
  <si>
    <t>china14</t>
    <phoneticPr fontId="2" type="noConversion"/>
  </si>
  <si>
    <t>HTW004_</t>
  </si>
  <si>
    <t>HTWPC004_</t>
  </si>
  <si>
    <t>Waterfront suite Phuket by centara</t>
    <phoneticPr fontId="2" type="noConversion"/>
  </si>
  <si>
    <t>076-396767</t>
    <phoneticPr fontId="2" type="noConversion"/>
  </si>
  <si>
    <t>One bedroom suite</t>
    <phoneticPr fontId="2" type="noConversion"/>
  </si>
  <si>
    <t>2 bedroom suite</t>
    <phoneticPr fontId="2" type="noConversion"/>
  </si>
  <si>
    <t>HTP032_</t>
  </si>
  <si>
    <t>HTPPC032_</t>
  </si>
  <si>
    <t>special promotion rate</t>
    <phoneticPr fontId="2" type="noConversion"/>
  </si>
  <si>
    <t>PGS Bauman casa karon</t>
    <phoneticPr fontId="2" type="noConversion"/>
  </si>
  <si>
    <t>076-396818</t>
    <phoneticPr fontId="2" type="noConversion"/>
  </si>
  <si>
    <t>Karon phunaka resort</t>
    <phoneticPr fontId="2" type="noConversion"/>
  </si>
  <si>
    <t>HTK011_</t>
  </si>
  <si>
    <t>HTKPC011_</t>
  </si>
  <si>
    <t>075-337800</t>
    <phoneticPr fontId="2" type="noConversion"/>
  </si>
  <si>
    <t>Superior seaview</t>
    <phoneticPr fontId="2" type="noConversion"/>
  </si>
  <si>
    <t>076-340594</t>
    <phoneticPr fontId="2" type="noConversion"/>
  </si>
  <si>
    <t>Mirage Patong Phuket Hotel</t>
    <phoneticPr fontId="2" type="noConversion"/>
  </si>
  <si>
    <t>Bay View Resort Phi Phi Island</t>
    <phoneticPr fontId="2" type="noConversion"/>
  </si>
  <si>
    <t>HTR008_</t>
  </si>
  <si>
    <t>HTRPC008_</t>
  </si>
  <si>
    <t>Renaissance Phuket Resort &amp; Spa</t>
    <phoneticPr fontId="2" type="noConversion"/>
  </si>
  <si>
    <t>076-363999</t>
    <phoneticPr fontId="2" type="noConversion"/>
  </si>
  <si>
    <t>*R deluxe room</t>
    <phoneticPr fontId="2" type="noConversion"/>
  </si>
  <si>
    <t>Pool villa</t>
    <phoneticPr fontId="2" type="noConversion"/>
  </si>
  <si>
    <t>WOW andaman</t>
    <phoneticPr fontId="2" type="noConversion"/>
  </si>
  <si>
    <t>WOW andaman Similan one day tour</t>
    <phoneticPr fontId="2" type="noConversion"/>
  </si>
  <si>
    <t>途牛</t>
    <phoneticPr fontId="2" type="noConversion"/>
  </si>
  <si>
    <t>super save summer Promotion 2016</t>
    <phoneticPr fontId="2" type="noConversion"/>
  </si>
  <si>
    <t>Dusit Thani Laguna Phuket</t>
    <phoneticPr fontId="2" type="noConversion"/>
  </si>
  <si>
    <t>HTP033_</t>
  </si>
  <si>
    <t>HTPPC033_</t>
  </si>
  <si>
    <t>Phunara Residence</t>
    <phoneticPr fontId="2" type="noConversion"/>
  </si>
  <si>
    <t>076-540588</t>
    <phoneticPr fontId="2" type="noConversion"/>
  </si>
  <si>
    <t>HTC018_</t>
  </si>
  <si>
    <t>HTCPC018_</t>
  </si>
  <si>
    <t>Cassia Phuket</t>
    <phoneticPr fontId="2" type="noConversion"/>
  </si>
  <si>
    <t>076-356999</t>
    <phoneticPr fontId="2" type="noConversion"/>
  </si>
  <si>
    <t>DBL quietroom highfloor</t>
    <phoneticPr fontId="2" type="noConversion"/>
  </si>
  <si>
    <t>    </t>
  </si>
  <si>
    <t>护照</t>
  </si>
  <si>
    <t>男</t>
  </si>
  <si>
    <t>0001-01-01</t>
  </si>
  <si>
    <t>Mirage Patong Phuket Hotel</t>
  </si>
  <si>
    <t>是否拿房</t>
  </si>
  <si>
    <t>Is InRequired</t>
  </si>
  <si>
    <t>任建业</t>
  </si>
  <si>
    <t>REN JIANYE</t>
  </si>
  <si>
    <t>是(YES)</t>
  </si>
  <si>
    <t>E34031470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</si>
</sst>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10000]d/m/yyyy;@"/>
  </numFmts>
  <fonts count="77" x14ac:knownFonts="1">
    <font>
      <sz val="12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7"/>
      <color indexed="8"/>
      <name val="Arial"/>
      <family val="2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6"/>
      <color indexed="8"/>
      <name val="宋体"/>
      <family val="3"/>
      <charset val="134"/>
    </font>
    <font>
      <b/>
      <sz val="10"/>
      <color indexed="10"/>
      <name val="Arial"/>
      <family val="2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Angsana New"/>
      <family val="1"/>
    </font>
    <font>
      <sz val="16"/>
      <color indexed="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2"/>
      <color indexed="10"/>
      <name val="宋体"/>
      <family val="3"/>
      <charset val="134"/>
      <scheme val="minor"/>
    </font>
    <font>
      <sz val="24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4"/>
      <color rgb="FF333333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8"/>
      <color rgb="FF666666"/>
      <name val="Times New Roman"/>
      <family val="1"/>
    </font>
    <font>
      <b/>
      <sz val="12"/>
      <color indexed="8"/>
      <name val="Tahoma"/>
      <family val="2"/>
    </font>
    <font>
      <sz val="12"/>
      <color rgb="FFFF0000"/>
      <name val="宋体"/>
      <family val="3"/>
      <charset val="134"/>
    </font>
    <font>
      <sz val="16"/>
      <color rgb="FFFF0000"/>
      <name val="Arial"/>
      <family val="2"/>
    </font>
    <font>
      <b/>
      <sz val="14"/>
      <color rgb="FF000000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10"/>
      <name val="宋体"/>
      <family val="3"/>
      <charset val="134"/>
    </font>
    <font>
      <sz val="16"/>
      <name val="Angsana New"/>
      <family val="1"/>
    </font>
    <font>
      <b/>
      <sz val="14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6"/>
      <color rgb="FF0070C0"/>
      <name val="宋体"/>
      <family val="3"/>
      <charset val="134"/>
    </font>
    <font>
      <b/>
      <sz val="12"/>
      <color theme="5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4.4"/>
      <color rgb="FFFF00FF"/>
      <name val="宋体"/>
      <family val="3"/>
      <charset val="134"/>
    </font>
    <font>
      <sz val="10"/>
      <color rgb="FFFF00FF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8"/>
      <color rgb="FFFF0000"/>
      <name val="Arial"/>
      <family val="2"/>
    </font>
    <font>
      <sz val="95"/>
      <color rgb="FF072CCB"/>
      <name val="宋体"/>
      <family val="3"/>
      <charset val="134"/>
    </font>
    <font>
      <b/>
      <sz val="72"/>
      <color theme="9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60"/>
      <color theme="9"/>
      <name val="宋体"/>
      <family val="3"/>
      <charset val="134"/>
      <scheme val="major"/>
    </font>
    <font>
      <b/>
      <sz val="22"/>
      <color indexed="8"/>
      <name val="宋体"/>
      <family val="3"/>
      <charset val="134"/>
    </font>
    <font>
      <b/>
      <sz val="22"/>
      <color rgb="FF00206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Arial Unicode MS"/>
      <family val="2"/>
      <charset val="134"/>
    </font>
    <font>
      <b/>
      <sz val="36"/>
      <name val="宋体"/>
      <family val="3"/>
      <charset val="134"/>
      <scheme val="minor"/>
    </font>
    <font>
      <sz val="18"/>
      <name val="宋体"/>
      <family val="1"/>
      <scheme val="minor"/>
    </font>
    <font>
      <sz val="14"/>
      <name val="Angsana New"/>
      <family val="1"/>
    </font>
    <font>
      <sz val="14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4"/>
      <color rgb="FF333333"/>
      <name val="黑体"/>
      <family val="3"/>
      <charset val="134"/>
    </font>
    <font>
      <b/>
      <sz val="9"/>
      <color rgb="FF000000"/>
      <name val="宋体"/>
      <family val="3"/>
      <charset val="134"/>
    </font>
    <font>
      <b/>
      <sz val="14"/>
      <color rgb="FF4AAE00"/>
      <name val="微软雅黑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B0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999999"/>
      </left>
      <right/>
      <top/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76" fontId="9" fillId="0" borderId="0" xfId="0" applyNumberFormat="1" applyFont="1" applyBorder="1">
      <alignment vertical="center"/>
    </xf>
    <xf numFmtId="14" fontId="9" fillId="0" borderId="0" xfId="0" applyNumberFormat="1" applyFont="1" applyBorder="1">
      <alignment vertical="center"/>
    </xf>
    <xf numFmtId="0" fontId="12" fillId="2" borderId="5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1" fillId="2" borderId="3" xfId="0" applyFont="1" applyFill="1" applyBorder="1" applyAlignment="1">
      <alignment horizontal="center" wrapText="1"/>
    </xf>
    <xf numFmtId="0" fontId="0" fillId="0" borderId="0" xfId="0" applyFill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4" fontId="9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Fill="1" applyBorder="1">
      <alignment vertical="center"/>
    </xf>
    <xf numFmtId="0" fontId="19" fillId="0" borderId="0" xfId="0" applyFont="1">
      <alignment vertical="center"/>
    </xf>
    <xf numFmtId="0" fontId="19" fillId="2" borderId="1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3" fillId="3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3" fillId="0" borderId="16" xfId="0" applyFont="1" applyBorder="1" applyAlignment="1">
      <alignment vertical="center" wrapText="1"/>
    </xf>
    <xf numFmtId="0" fontId="23" fillId="0" borderId="16" xfId="0" applyFont="1" applyBorder="1">
      <alignment vertical="center"/>
    </xf>
    <xf numFmtId="14" fontId="23" fillId="0" borderId="1" xfId="0" applyNumberFormat="1" applyFont="1" applyBorder="1">
      <alignment vertical="center"/>
    </xf>
    <xf numFmtId="0" fontId="23" fillId="0" borderId="8" xfId="0" applyFont="1" applyBorder="1">
      <alignment vertical="center"/>
    </xf>
    <xf numFmtId="0" fontId="24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8" fillId="4" borderId="17" xfId="0" applyFont="1" applyFill="1" applyBorder="1" applyAlignment="1"/>
    <xf numFmtId="0" fontId="27" fillId="0" borderId="17" xfId="0" applyFont="1" applyBorder="1" applyAlignment="1"/>
    <xf numFmtId="0" fontId="23" fillId="0" borderId="17" xfId="0" applyFont="1" applyBorder="1" applyAlignment="1"/>
    <xf numFmtId="0" fontId="25" fillId="4" borderId="18" xfId="0" applyFont="1" applyFill="1" applyBorder="1" applyAlignment="1"/>
    <xf numFmtId="0" fontId="25" fillId="3" borderId="13" xfId="0" applyFont="1" applyFill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2" fillId="2" borderId="3" xfId="0" applyFont="1" applyFill="1" applyBorder="1" applyAlignment="1">
      <alignment horizontal="center" wrapText="1"/>
    </xf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" fillId="0" borderId="33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25" fillId="4" borderId="17" xfId="0" applyFont="1" applyFill="1" applyBorder="1" applyAlignment="1"/>
    <xf numFmtId="0" fontId="3" fillId="0" borderId="33" xfId="0" applyFont="1" applyBorder="1" applyAlignment="1">
      <alignment horizontal="right" wrapText="1"/>
    </xf>
    <xf numFmtId="0" fontId="3" fillId="5" borderId="33" xfId="0" applyFont="1" applyFill="1" applyBorder="1" applyAlignment="1">
      <alignment horizontal="right" wrapText="1"/>
    </xf>
    <xf numFmtId="0" fontId="3" fillId="6" borderId="33" xfId="0" applyFont="1" applyFill="1" applyBorder="1" applyAlignment="1">
      <alignment horizontal="right" wrapText="1"/>
    </xf>
    <xf numFmtId="0" fontId="3" fillId="0" borderId="33" xfId="0" applyFont="1" applyBorder="1" applyAlignment="1">
      <alignment horizontal="center" wrapText="1"/>
    </xf>
    <xf numFmtId="0" fontId="3" fillId="0" borderId="32" xfId="0" applyFont="1" applyBorder="1" applyAlignment="1">
      <alignment vertical="center" wrapText="1"/>
    </xf>
    <xf numFmtId="20" fontId="23" fillId="0" borderId="0" xfId="0" applyNumberFormat="1" applyFont="1" applyBorder="1" applyAlignment="1">
      <alignment horizontal="center" vertical="center"/>
    </xf>
    <xf numFmtId="20" fontId="19" fillId="0" borderId="0" xfId="0" applyNumberFormat="1" applyFont="1">
      <alignment vertical="center"/>
    </xf>
    <xf numFmtId="20" fontId="3" fillId="0" borderId="33" xfId="0" applyNumberFormat="1" applyFont="1" applyBorder="1" applyAlignment="1">
      <alignment horizontal="center" wrapText="1"/>
    </xf>
    <xf numFmtId="0" fontId="39" fillId="0" borderId="6" xfId="0" applyFont="1" applyBorder="1">
      <alignment vertical="center"/>
    </xf>
    <xf numFmtId="0" fontId="40" fillId="0" borderId="6" xfId="0" applyFont="1" applyBorder="1">
      <alignment vertical="center"/>
    </xf>
    <xf numFmtId="0" fontId="0" fillId="0" borderId="6" xfId="0" applyBorder="1">
      <alignment vertical="center"/>
    </xf>
    <xf numFmtId="0" fontId="34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46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20" fontId="47" fillId="0" borderId="0" xfId="0" applyNumberFormat="1" applyFont="1">
      <alignment vertical="center"/>
    </xf>
    <xf numFmtId="0" fontId="0" fillId="7" borderId="4" xfId="0" applyFill="1" applyBorder="1">
      <alignment vertical="center"/>
    </xf>
    <xf numFmtId="0" fontId="0" fillId="7" borderId="30" xfId="0" applyFill="1" applyBorder="1">
      <alignment vertical="center"/>
    </xf>
    <xf numFmtId="0" fontId="0" fillId="7" borderId="38" xfId="0" applyFill="1" applyBorder="1">
      <alignment vertical="center"/>
    </xf>
    <xf numFmtId="20" fontId="9" fillId="0" borderId="0" xfId="0" applyNumberFormat="1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6" xfId="0" applyFont="1" applyFill="1" applyBorder="1" applyAlignment="1">
      <alignment vertical="center"/>
    </xf>
    <xf numFmtId="0" fontId="50" fillId="9" borderId="17" xfId="0" applyFont="1" applyFill="1" applyBorder="1" applyAlignment="1">
      <alignment horizontal="center" vertical="center" wrapText="1"/>
    </xf>
    <xf numFmtId="0" fontId="50" fillId="9" borderId="2" xfId="0" applyFont="1" applyFill="1" applyBorder="1" applyAlignment="1">
      <alignment vertical="center"/>
    </xf>
    <xf numFmtId="0" fontId="50" fillId="8" borderId="6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51" fillId="0" borderId="0" xfId="0" applyFont="1">
      <alignment vertical="center"/>
    </xf>
    <xf numFmtId="0" fontId="51" fillId="1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3" fillId="0" borderId="3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8" fillId="4" borderId="17" xfId="0" applyFont="1" applyFill="1" applyBorder="1" applyAlignment="1">
      <alignment wrapText="1"/>
    </xf>
    <xf numFmtId="0" fontId="52" fillId="0" borderId="0" xfId="0" applyFont="1">
      <alignment vertical="center"/>
    </xf>
    <xf numFmtId="14" fontId="40" fillId="7" borderId="0" xfId="0" applyNumberFormat="1" applyFont="1" applyFill="1" applyBorder="1" applyAlignment="1">
      <alignment horizontal="center" vertical="center" wrapText="1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14" fontId="40" fillId="7" borderId="37" xfId="0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7" fillId="0" borderId="32" xfId="0" applyFont="1" applyBorder="1">
      <alignment vertical="center"/>
    </xf>
    <xf numFmtId="0" fontId="41" fillId="0" borderId="32" xfId="0" applyFont="1" applyBorder="1" applyAlignment="1">
      <alignment vertical="center" wrapText="1"/>
    </xf>
    <xf numFmtId="0" fontId="56" fillId="11" borderId="32" xfId="0" applyFont="1" applyFill="1" applyBorder="1" applyAlignment="1"/>
    <xf numFmtId="0" fontId="45" fillId="0" borderId="0" xfId="0" applyFont="1" applyAlignment="1">
      <alignment horizontal="left" vertical="center"/>
    </xf>
    <xf numFmtId="14" fontId="40" fillId="7" borderId="41" xfId="0" applyNumberFormat="1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/>
    </xf>
    <xf numFmtId="14" fontId="40" fillId="0" borderId="0" xfId="0" applyNumberFormat="1" applyFont="1">
      <alignment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40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20" fontId="7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8" fillId="0" borderId="6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62" fillId="0" borderId="0" xfId="0" applyFont="1" applyBorder="1" applyAlignment="1">
      <alignment vertical="top" wrapText="1"/>
    </xf>
    <xf numFmtId="0" fontId="61" fillId="0" borderId="0" xfId="0" applyFont="1" applyBorder="1" applyAlignment="1">
      <alignment vertical="center"/>
    </xf>
    <xf numFmtId="14" fontId="23" fillId="0" borderId="13" xfId="0" applyNumberFormat="1" applyFont="1" applyBorder="1" applyAlignment="1">
      <alignment horizontal="center" vertical="center"/>
    </xf>
    <xf numFmtId="14" fontId="23" fillId="0" borderId="15" xfId="0" applyNumberFormat="1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31" fillId="0" borderId="16" xfId="0" applyFont="1" applyBorder="1">
      <alignment vertical="center"/>
    </xf>
    <xf numFmtId="0" fontId="58" fillId="0" borderId="42" xfId="0" applyFont="1" applyFill="1" applyBorder="1" applyAlignment="1">
      <alignment horizontal="left" vertical="center"/>
    </xf>
    <xf numFmtId="0" fontId="65" fillId="0" borderId="0" xfId="0" applyFont="1">
      <alignment vertical="center"/>
    </xf>
    <xf numFmtId="0" fontId="66" fillId="0" borderId="0" xfId="0" applyFont="1" applyAlignment="1">
      <alignment horizontal="center" vertical="center"/>
    </xf>
    <xf numFmtId="0" fontId="24" fillId="2" borderId="10" xfId="0" applyFont="1" applyFill="1" applyBorder="1" applyAlignment="1">
      <alignment horizontal="center" wrapText="1"/>
    </xf>
    <xf numFmtId="0" fontId="26" fillId="3" borderId="1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wrapText="1"/>
    </xf>
    <xf numFmtId="0" fontId="31" fillId="0" borderId="20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3" fillId="0" borderId="7" xfId="0" applyFont="1" applyBorder="1" applyAlignment="1"/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14" fontId="23" fillId="0" borderId="15" xfId="0" applyNumberFormat="1" applyFont="1" applyBorder="1">
      <alignment vertical="center"/>
    </xf>
    <xf numFmtId="0" fontId="23" fillId="0" borderId="16" xfId="0" applyFont="1" applyBorder="1" applyAlignment="1">
      <alignment vertical="center"/>
    </xf>
    <xf numFmtId="58" fontId="0" fillId="0" borderId="0" xfId="0" applyNumberFormat="1">
      <alignment vertical="center"/>
    </xf>
    <xf numFmtId="20" fontId="36" fillId="0" borderId="0" xfId="0" applyNumberFormat="1" applyFont="1" applyAlignment="1">
      <alignment vertical="center"/>
    </xf>
    <xf numFmtId="0" fontId="70" fillId="0" borderId="16" xfId="0" applyFont="1" applyBorder="1" applyAlignment="1">
      <alignment horizontal="center" vertical="center"/>
    </xf>
    <xf numFmtId="20" fontId="58" fillId="0" borderId="42" xfId="0" applyNumberFormat="1" applyFont="1" applyFill="1" applyBorder="1" applyAlignment="1">
      <alignment horizontal="left" vertical="center"/>
    </xf>
    <xf numFmtId="14" fontId="73" fillId="0" borderId="0" xfId="0" applyNumberFormat="1" applyFont="1">
      <alignment vertical="center"/>
    </xf>
    <xf numFmtId="20" fontId="51" fillId="0" borderId="42" xfId="0" applyNumberFormat="1" applyFont="1" applyFill="1" applyBorder="1" applyAlignment="1">
      <alignment horizontal="left" vertical="center"/>
    </xf>
    <xf numFmtId="0" fontId="47" fillId="0" borderId="0" xfId="0" applyFont="1" applyAlignment="1">
      <alignment vertical="center"/>
    </xf>
    <xf numFmtId="20" fontId="39" fillId="0" borderId="0" xfId="0" applyNumberFormat="1" applyFont="1">
      <alignment vertical="center"/>
    </xf>
    <xf numFmtId="20" fontId="58" fillId="0" borderId="43" xfId="0" applyNumberFormat="1" applyFont="1" applyFill="1" applyBorder="1" applyAlignment="1">
      <alignment horizontal="left" vertical="center"/>
    </xf>
    <xf numFmtId="58" fontId="58" fillId="0" borderId="6" xfId="0" applyNumberFormat="1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74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25" fillId="4" borderId="6" xfId="0" applyFont="1" applyFill="1" applyBorder="1" applyAlignment="1"/>
    <xf numFmtId="0" fontId="28" fillId="4" borderId="0" xfId="0" applyFont="1" applyFill="1" applyBorder="1" applyAlignment="1"/>
    <xf numFmtId="0" fontId="28" fillId="4" borderId="0" xfId="0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5" fillId="7" borderId="34" xfId="0" applyFont="1" applyFill="1" applyBorder="1" applyAlignment="1">
      <alignment horizontal="center" vertical="center" wrapText="1"/>
    </xf>
    <xf numFmtId="14" fontId="75" fillId="7" borderId="34" xfId="0" applyNumberFormat="1" applyFont="1" applyFill="1" applyBorder="1" applyAlignment="1">
      <alignment horizontal="center" vertical="center"/>
    </xf>
    <xf numFmtId="0" fontId="75" fillId="7" borderId="34" xfId="0" applyFont="1" applyFill="1" applyBorder="1" applyAlignment="1">
      <alignment horizontal="center" vertical="center"/>
    </xf>
    <xf numFmtId="0" fontId="75" fillId="7" borderId="35" xfId="0" applyFont="1" applyFill="1" applyBorder="1" applyAlignment="1">
      <alignment horizontal="center" vertical="center" wrapText="1"/>
    </xf>
    <xf numFmtId="0" fontId="75" fillId="7" borderId="37" xfId="0" applyFont="1" applyFill="1" applyBorder="1" applyAlignment="1">
      <alignment horizontal="center" vertical="center" wrapText="1"/>
    </xf>
    <xf numFmtId="14" fontId="75" fillId="7" borderId="37" xfId="0" applyNumberFormat="1" applyFont="1" applyFill="1" applyBorder="1" applyAlignment="1">
      <alignment horizontal="center" vertical="center"/>
    </xf>
    <xf numFmtId="0" fontId="75" fillId="7" borderId="37" xfId="0" applyFont="1" applyFill="1" applyBorder="1" applyAlignment="1">
      <alignment horizontal="center" vertical="center"/>
    </xf>
    <xf numFmtId="0" fontId="75" fillId="7" borderId="4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6" fillId="0" borderId="0" xfId="0" applyFont="1">
      <alignment vertical="center"/>
    </xf>
    <xf numFmtId="14" fontId="75" fillId="7" borderId="37" xfId="0" applyNumberFormat="1" applyFont="1" applyFill="1" applyBorder="1" applyAlignment="1">
      <alignment horizontal="center" vertical="center" wrapText="1"/>
    </xf>
    <xf numFmtId="0" fontId="43" fillId="7" borderId="44" xfId="0" applyFont="1" applyFill="1" applyBorder="1" applyAlignment="1">
      <alignment horizontal="center" vertical="center" wrapText="1"/>
    </xf>
    <xf numFmtId="0" fontId="43" fillId="7" borderId="36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0" fillId="2" borderId="17" xfId="0" applyFont="1" applyFill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14" fontId="25" fillId="3" borderId="1" xfId="0" applyNumberFormat="1" applyFont="1" applyFill="1" applyBorder="1" applyAlignment="1">
      <alignment horizontal="center" wrapText="1"/>
    </xf>
    <xf numFmtId="14" fontId="25" fillId="3" borderId="6" xfId="0" applyNumberFormat="1" applyFont="1" applyFill="1" applyBorder="1" applyAlignment="1">
      <alignment horizontal="center" wrapText="1"/>
    </xf>
    <xf numFmtId="0" fontId="26" fillId="2" borderId="22" xfId="0" applyFont="1" applyFill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32" fillId="0" borderId="0" xfId="0" applyNumberFormat="1" applyFont="1" applyBorder="1" applyAlignment="1">
      <alignment horizontal="left" vertical="center"/>
    </xf>
    <xf numFmtId="0" fontId="26" fillId="2" borderId="25" xfId="0" applyFont="1" applyFill="1" applyBorder="1" applyAlignment="1">
      <alignment horizontal="center" wrapText="1"/>
    </xf>
    <xf numFmtId="0" fontId="26" fillId="2" borderId="26" xfId="0" applyFont="1" applyFill="1" applyBorder="1" applyAlignment="1">
      <alignment horizontal="center" wrapText="1"/>
    </xf>
    <xf numFmtId="0" fontId="26" fillId="2" borderId="27" xfId="0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0" fontId="25" fillId="3" borderId="6" xfId="0" applyNumberFormat="1" applyFont="1" applyFill="1" applyBorder="1" applyAlignment="1">
      <alignment horizontal="center" wrapText="1"/>
    </xf>
    <xf numFmtId="0" fontId="26" fillId="2" borderId="9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69" fillId="0" borderId="0" xfId="0" applyFont="1" applyAlignment="1">
      <alignment horizontal="left" vertical="center" textRotation="255" wrapText="1"/>
    </xf>
    <xf numFmtId="176" fontId="23" fillId="0" borderId="11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20" fontId="36" fillId="0" borderId="44" xfId="0" applyNumberFormat="1" applyFont="1" applyBorder="1" applyAlignment="1">
      <alignment horizontal="left" vertical="center"/>
    </xf>
    <xf numFmtId="20" fontId="36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</xf>
    <xf numFmtId="0" fontId="54" fillId="0" borderId="40" xfId="0" applyFont="1" applyBorder="1" applyAlignment="1" applyProtection="1">
      <alignment horizontal="center" vertical="center"/>
    </xf>
    <xf numFmtId="0" fontId="45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0" fontId="34" fillId="0" borderId="39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horizontal="right" vertical="center" wrapText="1"/>
    </xf>
    <xf numFmtId="0" fontId="64" fillId="0" borderId="0" xfId="0" applyFont="1" applyBorder="1" applyAlignment="1">
      <alignment horizontal="center" vertical="center"/>
    </xf>
  </cellXfs>
  <cellStyles count="1">
    <cellStyle name="常规" xfId="0" builtinId="0"/>
  </cellStyles>
  <dxfs count="5"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  <dxf>
      <numFmt numFmtId="177" formatCode=";;;"/>
    </dxf>
  </dxfs>
  <tableStyles count="0" defaultTableStyle="TableStyleMedium9" defaultPivotStyle="PivotStyleLight16"/>
  <colors>
    <mruColors>
      <color rgb="FFF8F8F8"/>
      <color rgb="FFCC0000"/>
      <color rgb="FF660033"/>
      <color rgb="FFFF0066"/>
      <color rgb="FF006666"/>
      <color rgb="FFA52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6</xdr:row>
      <xdr:rowOff>35835</xdr:rowOff>
    </xdr:from>
    <xdr:ext cx="8435200" cy="442504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1" y="2067835"/>
          <a:ext cx="8435200" cy="44250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59606</xdr:colOff>
      <xdr:row>1</xdr:row>
      <xdr:rowOff>0</xdr:rowOff>
    </xdr:from>
    <xdr:to>
      <xdr:col>8</xdr:col>
      <xdr:colOff>94351</xdr:colOff>
      <xdr:row>9</xdr:row>
      <xdr:rowOff>130175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6" y="174625"/>
          <a:ext cx="554337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透明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28"/>
  <sheetViews>
    <sheetView tabSelected="1" topLeftCell="A13" zoomScale="70" zoomScaleNormal="70" workbookViewId="0">
      <selection activeCell="D43" sqref="D43"/>
    </sheetView>
  </sheetViews>
  <sheetFormatPr defaultRowHeight="22.5" x14ac:dyDescent="0.15"/>
  <cols>
    <col min="1" max="1" width="21.625" style="26" customWidth="1"/>
    <col min="2" max="2" width="18" style="26" customWidth="1"/>
    <col min="3" max="3" width="24.125" style="26" customWidth="1"/>
    <col min="4" max="4" width="24.75" style="26" customWidth="1"/>
    <col min="5" max="5" width="8.75" style="26" customWidth="1"/>
    <col min="6" max="6" width="21" style="26" customWidth="1"/>
    <col min="7" max="7" width="20.5" style="26" customWidth="1"/>
    <col min="8" max="11" width="9" style="26" customWidth="1"/>
    <col min="12" max="12" width="9" style="53" customWidth="1"/>
    <col min="13" max="13" width="12.875" style="53" customWidth="1"/>
    <col min="14" max="14" width="9" style="53" customWidth="1"/>
    <col min="15" max="17" width="9" style="26" customWidth="1"/>
    <col min="18" max="16384" width="9" style="26"/>
  </cols>
  <sheetData>
    <row r="1" spans="1:17" s="40" customFormat="1" ht="29.25" customHeight="1" x14ac:dyDescent="0.15">
      <c r="A1" s="202" t="s">
        <v>0</v>
      </c>
      <c r="B1" s="202"/>
      <c r="C1" s="202"/>
      <c r="D1" s="202"/>
      <c r="E1" s="202"/>
      <c r="F1" s="202"/>
      <c r="G1" s="202"/>
      <c r="L1" s="52"/>
      <c r="M1" s="52"/>
      <c r="N1" s="52"/>
    </row>
    <row r="2" spans="1:17" s="40" customFormat="1" ht="29.25" customHeight="1" x14ac:dyDescent="0.15">
      <c r="A2" s="202" t="s">
        <v>1</v>
      </c>
      <c r="B2" s="202"/>
      <c r="C2" s="202"/>
      <c r="D2" s="202"/>
      <c r="E2" s="202"/>
      <c r="F2" s="202"/>
      <c r="G2" s="202"/>
      <c r="L2" s="52"/>
      <c r="M2" s="52"/>
      <c r="N2" s="52"/>
    </row>
    <row r="3" spans="1:17" s="40" customFormat="1" ht="29.25" customHeight="1" x14ac:dyDescent="0.15">
      <c r="A3" s="203" t="s">
        <v>2</v>
      </c>
      <c r="B3" s="203"/>
      <c r="C3" s="203"/>
      <c r="D3" s="203"/>
      <c r="E3" s="203"/>
      <c r="F3" s="203"/>
      <c r="G3" s="203"/>
      <c r="L3" s="52"/>
      <c r="M3" s="52"/>
      <c r="N3" s="52"/>
    </row>
    <row r="4" spans="1:17" s="40" customFormat="1" ht="29.25" customHeight="1" x14ac:dyDescent="0.15">
      <c r="A4" s="210" t="s">
        <v>589</v>
      </c>
      <c r="B4" s="210"/>
      <c r="C4" s="210"/>
      <c r="D4" s="210"/>
      <c r="E4" s="210"/>
      <c r="F4" s="210"/>
      <c r="G4" s="210"/>
      <c r="L4" s="52"/>
      <c r="M4" s="52"/>
      <c r="N4" s="52"/>
    </row>
    <row r="5" spans="1:17" s="25" customFormat="1" x14ac:dyDescent="0.15">
      <c r="A5" s="39"/>
      <c r="B5" s="204" t="s">
        <v>99</v>
      </c>
      <c r="C5" s="204"/>
      <c r="D5" s="187" t="str">
        <f>'订单信息（booking）'!D3</f>
        <v>0414-O-24462969</v>
      </c>
      <c r="E5" s="187"/>
      <c r="F5" s="187"/>
      <c r="G5" s="39"/>
      <c r="L5" s="52"/>
      <c r="M5" s="52"/>
      <c r="N5" s="52"/>
    </row>
    <row r="6" spans="1:17" ht="22.5" customHeight="1" x14ac:dyDescent="0.15">
      <c r="B6" s="204"/>
      <c r="C6" s="204"/>
      <c r="D6" s="187"/>
      <c r="E6" s="187"/>
      <c r="F6" s="187"/>
      <c r="I6" s="41"/>
    </row>
    <row r="7" spans="1:17" s="121" customFormat="1" ht="119.25" customHeight="1" x14ac:dyDescent="0.15">
      <c r="A7" s="197" t="s">
        <v>558</v>
      </c>
    </row>
    <row r="8" spans="1:17" ht="119.25" customHeight="1" x14ac:dyDescent="0.15">
      <c r="A8" s="197"/>
      <c r="B8" s="121"/>
      <c r="C8" s="121"/>
      <c r="D8" s="121"/>
      <c r="E8" s="121"/>
      <c r="F8" s="121"/>
      <c r="G8" s="121"/>
    </row>
    <row r="9" spans="1:17" ht="119.25" customHeight="1" thickBot="1" x14ac:dyDescent="0.2">
      <c r="A9" s="197"/>
      <c r="B9" s="121"/>
      <c r="C9" s="121"/>
      <c r="D9" s="121"/>
      <c r="E9" s="121"/>
      <c r="F9" s="121"/>
      <c r="G9" s="121"/>
    </row>
    <row r="10" spans="1:17" ht="20.25" customHeight="1" x14ac:dyDescent="0.25">
      <c r="A10" s="188" t="s">
        <v>10</v>
      </c>
      <c r="B10" s="211"/>
      <c r="C10" s="211"/>
      <c r="D10" s="211" t="s">
        <v>7</v>
      </c>
      <c r="E10" s="211"/>
      <c r="F10" s="211"/>
      <c r="G10" s="212"/>
    </row>
    <row r="11" spans="1:17" s="19" customFormat="1" ht="39" customHeight="1" x14ac:dyDescent="0.25">
      <c r="A11" s="20" t="s">
        <v>31</v>
      </c>
      <c r="B11" s="21" t="s">
        <v>4</v>
      </c>
      <c r="C11" s="21" t="s">
        <v>5</v>
      </c>
      <c r="D11" s="21" t="s">
        <v>32</v>
      </c>
      <c r="E11" s="21" t="s">
        <v>23</v>
      </c>
      <c r="F11" s="21" t="s">
        <v>9</v>
      </c>
      <c r="G11" s="22" t="s">
        <v>33</v>
      </c>
      <c r="L11" s="53"/>
      <c r="M11" s="53"/>
      <c r="N11" s="53"/>
      <c r="Q11" s="19" t="s">
        <v>34</v>
      </c>
    </row>
    <row r="12" spans="1:17" ht="66.75" customHeight="1" thickBot="1" x14ac:dyDescent="0.2">
      <c r="A12" s="27" t="str">
        <f>详细信息!J2&amp;详细信息!U32&amp;详细信息!J3</f>
        <v>任建业REN JIANYE</v>
      </c>
      <c r="B12" s="28" t="str">
        <f>'订单信息（booking）'!B4</f>
        <v>途牛</v>
      </c>
      <c r="C12" s="28">
        <f>'订单信息（booking）'!F4</f>
        <v>24462969</v>
      </c>
      <c r="D12" s="29">
        <f>详细信息!C2</f>
        <v>1</v>
      </c>
      <c r="E12" s="29">
        <f>详细信息!D2</f>
        <v>0</v>
      </c>
      <c r="F12" s="29">
        <f>详细信息!E2</f>
        <v>0</v>
      </c>
      <c r="G12" s="132">
        <f>IF('订单信息（booking）'!C8&lt;&gt;"",'订单信息（booking）'!C8,'订单信息（booking）'!C7)</f>
        <v>1</v>
      </c>
      <c r="M12" s="54"/>
    </row>
    <row r="13" spans="1:17" x14ac:dyDescent="0.25">
      <c r="A13" s="47"/>
      <c r="B13" s="30"/>
      <c r="C13" s="30"/>
      <c r="D13" s="31"/>
      <c r="E13" s="31"/>
      <c r="F13" s="31"/>
      <c r="G13" s="48"/>
      <c r="L13" s="53" t="s">
        <v>20</v>
      </c>
      <c r="M13" s="54"/>
    </row>
    <row r="14" spans="1:17" ht="21.75" customHeight="1" x14ac:dyDescent="0.25">
      <c r="A14" s="194" t="str">
        <f>IF('订单信息（booking）'!B24&lt;&gt;"",详细信息!U38,IF('订单信息（booking）'!B25&lt;&gt;0,详细信息!U38,详细信息!U43))</f>
        <v xml:space="preserve">无接送 NO Transfer </v>
      </c>
      <c r="B14" s="195"/>
      <c r="C14" s="195"/>
      <c r="D14" s="195" t="s">
        <v>6</v>
      </c>
      <c r="E14" s="195"/>
      <c r="F14" s="195"/>
      <c r="G14" s="196"/>
    </row>
    <row r="15" spans="1:17" s="19" customFormat="1" ht="42" customHeight="1" thickBot="1" x14ac:dyDescent="0.3">
      <c r="A15" s="49" t="s">
        <v>28</v>
      </c>
      <c r="B15" s="23" t="s">
        <v>24</v>
      </c>
      <c r="C15" s="23" t="s">
        <v>25</v>
      </c>
      <c r="D15" s="23" t="s">
        <v>26</v>
      </c>
      <c r="E15" s="23" t="s">
        <v>12</v>
      </c>
      <c r="F15" s="23" t="s">
        <v>27</v>
      </c>
      <c r="G15" s="133" t="s">
        <v>591</v>
      </c>
      <c r="I15" s="64"/>
      <c r="L15" s="53"/>
      <c r="M15" s="54"/>
      <c r="N15" s="53"/>
    </row>
    <row r="16" spans="1:17" ht="51.75" customHeight="1" x14ac:dyDescent="0.15">
      <c r="A16" s="198" t="str">
        <f>IF('订单信息（booking）'!B24=0,"",IF('订单信息（booking）'!C24&lt;TIME(6,0,0),TEXT('订单信息（booking）'!F24,"d")&amp;TEXT('订单信息（booking）'!F24+1,"(d)/m/e"),TEXT('订单信息（booking）'!F24,"d/m/e")))</f>
        <v/>
      </c>
      <c r="B16" s="138" t="str">
        <f>详细信息!H1</f>
        <v/>
      </c>
      <c r="C16" s="208" t="s">
        <v>559</v>
      </c>
      <c r="D16" s="205" t="str">
        <f>IF('订单信息（booking）'!B24=0,"",'订单信息（booking）'!A7)</f>
        <v/>
      </c>
      <c r="E16" s="206" t="str">
        <f>IF('订单信息（booking）'!B24=0,"",'接团书（ใปงาน）'!D12&amp;"+"&amp;'接团书（ใปงาน）'!E12&amp;"+"&amp;'接团书（ใปงาน）'!F12)</f>
        <v/>
      </c>
      <c r="F16" s="205" t="str">
        <f>IF('订单信息（booking）'!B24=0,"",IF(SUM(D12:F12)&lt;4,详细信息!S37,IF(SUM(D12:F12)&lt;8,详细信息!S38,IF(SUM(D12:F12)&lt;11,详细信息!S39,IF(SUM(D12:F12)&lt;16,详细信息!S40,IF(SUM(D12:F12)&lt;18,详细信息!S41,详细信息!S42))))))</f>
        <v/>
      </c>
      <c r="G16" s="134" t="s">
        <v>590</v>
      </c>
      <c r="M16" s="54"/>
    </row>
    <row r="17" spans="1:13" ht="47.25" customHeight="1" x14ac:dyDescent="0.15">
      <c r="A17" s="199"/>
      <c r="B17" s="63" t="str">
        <f>IF('订单信息（booking）'!B24=0,"","【"&amp;TEXT('订单信息（booking）'!C24,"hh:mm")&amp;"】")</f>
        <v/>
      </c>
      <c r="C17" s="209"/>
      <c r="D17" s="200"/>
      <c r="E17" s="207"/>
      <c r="F17" s="200"/>
      <c r="G17" s="135"/>
      <c r="M17" s="54"/>
    </row>
    <row r="18" spans="1:13" ht="57" customHeight="1" x14ac:dyDescent="0.15">
      <c r="A18" s="199" t="str">
        <f>IF('订单信息（booking）'!B25=0,"",IF('订单信息（booking）'!C25&lt;TIME(6,0,0),TEXT('订单信息（booking）'!F25,"d")-1&amp;TEXT('订单信息（booking）'!F25,"(d)/m/e"),TEXT('订单信息（booking）'!F25,"d/m/e")))</f>
        <v/>
      </c>
      <c r="B18" s="139" t="str">
        <f>详细信息!I1</f>
        <v/>
      </c>
      <c r="C18" s="200" t="str">
        <f>IF('订单信息（booking）'!B25=0,"",IF('订单信息（booking）'!A12&lt;&gt;0,'订单信息（booking）'!A12,IF('订单信息（booking）'!A11&lt;&gt;0,'订单信息（booking）'!A11,IF('订单信息（booking）'!A10&lt;&gt;0,'订单信息（booking）'!A10,IF('订单信息（booking）'!A9&lt;&gt;0,'订单信息（booking）'!A9,IF('订单信息（booking）'!A8&lt;&gt;0,'订单信息（booking）'!A8,'订单信息（booking）'!A7))))))</f>
        <v/>
      </c>
      <c r="D18" s="201" t="s">
        <v>559</v>
      </c>
      <c r="E18" s="207" t="str">
        <f>IF('订单信息（booking）'!B25=0,"",'接团书（ใปงาน）'!D12&amp;"+"&amp;'接团书（ใปงาน）'!E12&amp;"+"&amp;'接团书（ใปงาน）'!F12)</f>
        <v/>
      </c>
      <c r="F18" s="200" t="str">
        <f>IF('订单信息（booking）'!B25=0,"",IF(SUM(D12:F12)&lt;4,详细信息!S37,IF(SUM(D12:F12)&lt;8,详细信息!S38,IF(SUM(D12:F12)&lt;11,详细信息!S39,IF(SUM(D12:F12)&lt;16,详细信息!S40,IF(SUM(D12:F12)&lt;18,详细信息!S41,详细信息!S42))))))</f>
        <v/>
      </c>
      <c r="G18" s="140" t="s">
        <v>590</v>
      </c>
      <c r="M18" s="54"/>
    </row>
    <row r="19" spans="1:13" ht="36.75" customHeight="1" x14ac:dyDescent="0.15">
      <c r="A19" s="199"/>
      <c r="B19" s="139" t="str">
        <f>IF('订单信息（booking）'!B25=0,"","【"&amp;TEXT('订单信息（booking）'!C25,"hh:mm")&amp;"】")</f>
        <v/>
      </c>
      <c r="C19" s="200"/>
      <c r="D19" s="201"/>
      <c r="E19" s="207"/>
      <c r="F19" s="200"/>
      <c r="G19" s="135" t="str">
        <f>IF('订单信息（booking）'!B25="","",G17)</f>
        <v/>
      </c>
      <c r="M19" s="54"/>
    </row>
    <row r="20" spans="1:13" ht="48" hidden="1" customHeight="1" x14ac:dyDescent="0.15">
      <c r="A20" s="124"/>
      <c r="B20" s="139"/>
      <c r="C20" s="32"/>
      <c r="D20" s="32"/>
      <c r="E20" s="33"/>
      <c r="F20" s="126"/>
      <c r="G20" s="153"/>
      <c r="M20" s="54"/>
    </row>
    <row r="21" spans="1:13" ht="51" hidden="1" customHeight="1" thickBot="1" x14ac:dyDescent="0.2">
      <c r="A21" s="125"/>
      <c r="B21" s="145"/>
      <c r="C21" s="34"/>
      <c r="D21" s="34"/>
      <c r="E21" s="35"/>
      <c r="F21" s="127"/>
      <c r="G21" s="154"/>
      <c r="M21" s="54"/>
    </row>
    <row r="22" spans="1:13" ht="20.25" customHeight="1" thickBot="1" x14ac:dyDescent="0.2">
      <c r="A22" s="141"/>
      <c r="B22" s="142"/>
      <c r="C22" s="34"/>
      <c r="D22" s="34"/>
      <c r="E22" s="35"/>
      <c r="F22" s="35"/>
      <c r="G22" s="136"/>
    </row>
    <row r="23" spans="1:13" ht="22.5" customHeight="1" x14ac:dyDescent="0.25">
      <c r="A23" s="184" t="s">
        <v>8</v>
      </c>
      <c r="B23" s="185"/>
      <c r="C23" s="185"/>
      <c r="D23" s="185"/>
      <c r="E23" s="185"/>
      <c r="F23" s="185"/>
      <c r="G23" s="186"/>
    </row>
    <row r="24" spans="1:13" ht="22.5" customHeight="1" x14ac:dyDescent="0.25">
      <c r="A24" s="182" t="str">
        <f>IF('订单信息（booking）'!C7=0,"",IF('订单信息（booking）'!F7=0,TEXT('订单信息（booking）'!F24,"e/m/d"),TEXT('订单信息（booking）'!F7,"e/m/d")&amp;详细信息!U37&amp;TEXT('订单信息（booking）'!G7,"e/m/d")))</f>
        <v>2016/4/14-2016/4/19</v>
      </c>
      <c r="B24" s="183"/>
      <c r="C24" s="57" t="str">
        <f>IF('订单信息（booking）'!A7=0,"",'订单信息（booking）'!A7)</f>
        <v>Mirage Patong Phuket Hotel</v>
      </c>
      <c r="D24" s="46"/>
      <c r="E24" s="46"/>
      <c r="F24" s="157" t="str">
        <f>IF('订单信息（booking）'!C7="","",'订单信息（booking）'!C7&amp;" room")</f>
        <v>1 room</v>
      </c>
      <c r="G24" s="137" t="str">
        <f>IF(C24="","",VLOOKUP(C24,酒店!A:T,20,FALSE))</f>
        <v>076-540961</v>
      </c>
    </row>
    <row r="25" spans="1:13" ht="22.5" customHeight="1" x14ac:dyDescent="0.25">
      <c r="A25" s="182" t="str">
        <f>IF('订单信息（booking）'!C8=0,"",TEXT('订单信息（booking）'!F8,"e/m/d")&amp;详细信息!U37&amp;TEXT('订单信息（booking）'!G8,"e/m/d"))</f>
        <v/>
      </c>
      <c r="B25" s="183"/>
      <c r="C25" s="57" t="str">
        <f>IF('订单信息（booking）'!A8=0,"",'订单信息（booking）'!A8)</f>
        <v/>
      </c>
      <c r="D25" s="46"/>
      <c r="E25" s="46"/>
      <c r="F25" s="157" t="str">
        <f>IF('订单信息（booking）'!C8="","",'订单信息（booking）'!C8&amp;" room")</f>
        <v/>
      </c>
      <c r="G25" s="137" t="str">
        <f>IF(C25="","",VLOOKUP(C25,酒店!A:T,20,FALSE))</f>
        <v/>
      </c>
    </row>
    <row r="26" spans="1:13" ht="22.5" customHeight="1" x14ac:dyDescent="0.25">
      <c r="A26" s="182" t="str">
        <f>IF('订单信息（booking）'!C9=0,"",TEXT('订单信息（booking）'!F9,"e/m/d")&amp;详细信息!U37&amp;TEXT('订单信息（booking）'!G9,"e/m/d"))</f>
        <v/>
      </c>
      <c r="B26" s="183"/>
      <c r="C26" s="57" t="str">
        <f>IF('订单信息（booking）'!A9=0,"",'订单信息（booking）'!A9)</f>
        <v/>
      </c>
      <c r="D26" s="46"/>
      <c r="E26" s="46"/>
      <c r="F26" s="157" t="str">
        <f>IF('订单信息（booking）'!C9="","",'订单信息（booking）'!C9&amp;" room")</f>
        <v/>
      </c>
      <c r="G26" s="137" t="str">
        <f>IF(C26="","",VLOOKUP(C26,酒店!A:T,20,FALSE))</f>
        <v/>
      </c>
    </row>
    <row r="27" spans="1:13" ht="22.5" hidden="1" customHeight="1" x14ac:dyDescent="0.25">
      <c r="A27" s="182" t="str">
        <f>IF('订单信息（booking）'!C10=0,"",TEXT('订单信息（booking）'!F10,"e/m/d")&amp;详细信息!U37&amp;TEXT('订单信息（booking）'!G10,"e/m/d"))</f>
        <v/>
      </c>
      <c r="B27" s="183"/>
      <c r="C27" s="57" t="str">
        <f>IF('订单信息（booking）'!A10=0,"",'订单信息（booking）'!A10)</f>
        <v/>
      </c>
      <c r="D27" s="46"/>
      <c r="E27" s="46"/>
      <c r="F27" s="157" t="str">
        <f>IF('订单信息（booking）'!C10="","",'订单信息（booking）'!C10&amp;" room")</f>
        <v/>
      </c>
      <c r="G27" s="137" t="str">
        <f>IF(C27="","",VLOOKUP(C27,酒店!A:T,20,FALSE))</f>
        <v/>
      </c>
    </row>
    <row r="28" spans="1:13" ht="22.5" hidden="1" customHeight="1" x14ac:dyDescent="0.25">
      <c r="A28" s="182" t="str">
        <f>IF('订单信息（booking）'!C11=0,"",TEXT('订单信息（booking）'!F11,"e/m/d")&amp;详细信息!U37&amp;TEXT('订单信息（booking）'!G11,"e/m/d"))</f>
        <v/>
      </c>
      <c r="B28" s="183"/>
      <c r="C28" s="57" t="str">
        <f>IF('订单信息（booking）'!A11=0,"",'订单信息（booking）'!A11)</f>
        <v/>
      </c>
      <c r="D28" s="46"/>
      <c r="E28" s="46"/>
      <c r="F28" s="157" t="str">
        <f>IF('订单信息（booking）'!C11="","",'订单信息（booking）'!C11&amp;" room")</f>
        <v/>
      </c>
      <c r="G28" s="137" t="str">
        <f>IF(C28="","",VLOOKUP(C28,酒店!A:T,20,FALSE))</f>
        <v/>
      </c>
    </row>
    <row r="29" spans="1:13" ht="22.5" customHeight="1" x14ac:dyDescent="0.25">
      <c r="A29" s="182" t="str">
        <f>IF('订单信息（booking）'!C12=0,"",TEXT('订单信息（booking）'!F12,"e/m/d")&amp;详细信息!U37&amp;TEXT('订单信息（booking）'!G12,"e/m/d"))</f>
        <v/>
      </c>
      <c r="B29" s="183"/>
      <c r="C29" s="57" t="str">
        <f>IF('订单信息（booking）'!A12=0,"",'订单信息（booking）'!A12)</f>
        <v/>
      </c>
      <c r="D29" s="46"/>
      <c r="E29" s="46"/>
      <c r="F29" s="157" t="str">
        <f>IF('订单信息（booking）'!C12="","",'订单信息（booking）'!C12&amp;" room")</f>
        <v/>
      </c>
      <c r="G29" s="137" t="str">
        <f>IF(C29="","",VLOOKUP(C29,酒店!A:T,20,FALSE))</f>
        <v/>
      </c>
    </row>
    <row r="30" spans="1:13" ht="22.5" customHeight="1" thickBot="1" x14ac:dyDescent="0.3">
      <c r="A30" s="191" t="str">
        <f>IF('订单信息（booking）'!F25&lt;&gt;0,TEXT('订单信息（booking）'!F25,"e/m/d"),IF('订单信息（booking）'!G12&lt;&gt;0,TEXT('订单信息（booking）'!G12,"e/m/d"),IF('订单信息（booking）'!G11&lt;&gt;0,TEXT('订单信息（booking）'!G11,"e/m/d"),IF('订单信息（booking）'!G10&lt;&gt;0,TEXT('订单信息（booking）'!G10,"e/m/d"),IF('订单信息（booking）'!G9&lt;&gt;0,TEXT('订单信息（booking）'!G9,"e/m/d"),IF('订单信息（booking）'!G8&lt;&gt;0,TEXT('订单信息（booking）'!G8,"e/m/d"),TEXT('订单信息（booking）'!G7,"e/m/d")))))))</f>
        <v>2016/4/19</v>
      </c>
      <c r="B30" s="192"/>
      <c r="C30" s="193" t="s">
        <v>22</v>
      </c>
      <c r="D30" s="193"/>
      <c r="E30" s="193"/>
      <c r="F30" s="193"/>
      <c r="G30" s="131"/>
    </row>
    <row r="31" spans="1:13" ht="22.5" customHeight="1" thickBot="1" x14ac:dyDescent="0.2">
      <c r="A31" s="50"/>
      <c r="B31" s="33"/>
      <c r="C31" s="33"/>
      <c r="D31" s="33"/>
      <c r="E31" s="33"/>
      <c r="F31" s="33"/>
      <c r="G31" s="51"/>
    </row>
    <row r="32" spans="1:13" ht="24" customHeight="1" x14ac:dyDescent="0.25">
      <c r="A32" s="188" t="s">
        <v>14</v>
      </c>
      <c r="B32" s="189"/>
      <c r="C32" s="189"/>
      <c r="D32" s="189"/>
      <c r="E32" s="189"/>
      <c r="F32" s="189"/>
      <c r="G32" s="190"/>
    </row>
    <row r="33" spans="1:14" s="19" customFormat="1" ht="20.25" customHeight="1" x14ac:dyDescent="0.25">
      <c r="A33" s="24" t="s">
        <v>30</v>
      </c>
      <c r="B33" s="177" t="s">
        <v>29</v>
      </c>
      <c r="C33" s="178"/>
      <c r="D33" s="178"/>
      <c r="E33" s="178"/>
      <c r="F33" s="178"/>
      <c r="G33" s="179"/>
      <c r="L33" s="53"/>
      <c r="M33" s="53"/>
      <c r="N33" s="53"/>
    </row>
    <row r="34" spans="1:14" ht="30" hidden="1" customHeight="1" x14ac:dyDescent="0.15">
      <c r="A34" s="36"/>
      <c r="B34" s="180" t="s">
        <v>38</v>
      </c>
      <c r="C34" s="180"/>
      <c r="D34" s="180"/>
      <c r="E34" s="180"/>
      <c r="F34" s="180"/>
      <c r="G34" s="181"/>
    </row>
    <row r="35" spans="1:14" ht="32.25" hidden="1" customHeight="1" x14ac:dyDescent="0.15">
      <c r="A35" s="36"/>
      <c r="B35" s="180"/>
      <c r="C35" s="180"/>
      <c r="D35" s="180"/>
      <c r="E35" s="180"/>
      <c r="F35" s="180"/>
      <c r="G35" s="181"/>
    </row>
    <row r="36" spans="1:14" ht="30" hidden="1" customHeight="1" x14ac:dyDescent="0.15">
      <c r="A36" s="36"/>
      <c r="B36" s="180"/>
      <c r="C36" s="180"/>
      <c r="D36" s="180"/>
      <c r="E36" s="180"/>
      <c r="F36" s="180"/>
      <c r="G36" s="181"/>
    </row>
    <row r="37" spans="1:14" ht="33" customHeight="1" thickBot="1" x14ac:dyDescent="0.2">
      <c r="A37" s="37"/>
      <c r="B37" s="175"/>
      <c r="C37" s="175"/>
      <c r="D37" s="175"/>
      <c r="E37" s="175"/>
      <c r="F37" s="175"/>
      <c r="G37" s="176"/>
    </row>
    <row r="38" spans="1:14" x14ac:dyDescent="0.15">
      <c r="A38" s="25"/>
      <c r="B38" s="25"/>
      <c r="C38" s="25"/>
      <c r="D38" s="25"/>
      <c r="E38" s="25"/>
      <c r="F38" s="25"/>
      <c r="G38" s="25"/>
    </row>
    <row r="39" spans="1:14" s="121" customFormat="1" ht="28.5" customHeight="1" x14ac:dyDescent="0.15">
      <c r="A39" s="120"/>
      <c r="B39" s="120"/>
      <c r="C39" s="120"/>
      <c r="D39" s="120"/>
      <c r="E39" s="120"/>
      <c r="F39" s="120"/>
      <c r="G39" s="120"/>
    </row>
    <row r="40" spans="1:14" x14ac:dyDescent="0.15">
      <c r="A40" s="38"/>
      <c r="B40" s="38"/>
      <c r="C40" s="38"/>
      <c r="D40" s="38"/>
      <c r="E40" s="38"/>
      <c r="F40" s="38"/>
      <c r="G40" s="38"/>
    </row>
    <row r="41" spans="1:14" x14ac:dyDescent="0.15">
      <c r="A41" s="38"/>
      <c r="B41" s="38"/>
      <c r="C41" s="38"/>
      <c r="D41" s="38"/>
      <c r="E41" s="38"/>
      <c r="F41" s="38"/>
      <c r="G41" s="38"/>
    </row>
    <row r="42" spans="1:14" x14ac:dyDescent="0.15">
      <c r="A42" s="38"/>
      <c r="B42" s="38"/>
      <c r="C42" s="38"/>
      <c r="D42" s="38"/>
      <c r="E42" s="38"/>
      <c r="F42" s="38"/>
      <c r="G42" s="38"/>
    </row>
    <row r="43" spans="1:14" x14ac:dyDescent="0.15">
      <c r="A43" s="38"/>
      <c r="B43" s="38"/>
      <c r="C43" s="38"/>
      <c r="D43" s="38"/>
      <c r="E43" s="38"/>
      <c r="F43" s="38"/>
      <c r="G43" s="38"/>
    </row>
    <row r="44" spans="1:14" x14ac:dyDescent="0.15">
      <c r="A44" s="38"/>
      <c r="B44" s="38"/>
      <c r="C44" s="38"/>
      <c r="D44" s="38"/>
      <c r="E44" s="38"/>
      <c r="F44" s="38"/>
      <c r="G44" s="38"/>
    </row>
    <row r="45" spans="1:14" x14ac:dyDescent="0.15">
      <c r="A45" s="38"/>
      <c r="B45" s="38"/>
      <c r="C45" s="38"/>
      <c r="D45" s="38"/>
      <c r="E45" s="38"/>
      <c r="F45" s="38"/>
      <c r="G45" s="38"/>
    </row>
    <row r="46" spans="1:14" x14ac:dyDescent="0.15">
      <c r="A46" s="38"/>
      <c r="B46" s="38"/>
      <c r="C46" s="38"/>
      <c r="D46" s="38"/>
      <c r="E46" s="38"/>
      <c r="F46" s="38"/>
      <c r="G46" s="38"/>
    </row>
    <row r="47" spans="1:14" x14ac:dyDescent="0.15">
      <c r="A47" s="38"/>
      <c r="B47" s="38"/>
      <c r="C47" s="38"/>
      <c r="D47" s="38"/>
      <c r="E47" s="38"/>
      <c r="F47" s="38"/>
      <c r="G47" s="38"/>
    </row>
    <row r="48" spans="1:14" x14ac:dyDescent="0.15">
      <c r="A48" s="38"/>
      <c r="B48" s="38"/>
      <c r="C48" s="38"/>
      <c r="D48" s="38"/>
      <c r="E48" s="38"/>
      <c r="F48" s="38"/>
      <c r="G48" s="38"/>
    </row>
    <row r="49" spans="1:7" x14ac:dyDescent="0.15">
      <c r="A49" s="38"/>
      <c r="B49" s="38"/>
      <c r="C49" s="38"/>
      <c r="D49" s="38"/>
      <c r="E49" s="38"/>
      <c r="F49" s="38"/>
      <c r="G49" s="38"/>
    </row>
    <row r="50" spans="1:7" x14ac:dyDescent="0.15">
      <c r="A50" s="38"/>
      <c r="B50" s="38"/>
      <c r="C50" s="38"/>
      <c r="D50" s="38"/>
      <c r="E50" s="38"/>
      <c r="F50" s="38"/>
      <c r="G50" s="38"/>
    </row>
    <row r="51" spans="1:7" x14ac:dyDescent="0.15">
      <c r="A51" s="38"/>
      <c r="B51" s="38"/>
      <c r="C51" s="38"/>
      <c r="D51" s="38"/>
      <c r="E51" s="38"/>
      <c r="F51" s="38"/>
      <c r="G51" s="38"/>
    </row>
    <row r="52" spans="1:7" x14ac:dyDescent="0.15">
      <c r="A52" s="38"/>
      <c r="B52" s="38"/>
      <c r="C52" s="38"/>
      <c r="D52" s="38"/>
      <c r="E52" s="38"/>
      <c r="F52" s="38"/>
      <c r="G52" s="38"/>
    </row>
    <row r="53" spans="1:7" x14ac:dyDescent="0.15">
      <c r="A53" s="38"/>
      <c r="B53" s="38"/>
      <c r="C53" s="38"/>
      <c r="D53" s="38"/>
      <c r="E53" s="38"/>
      <c r="F53" s="38"/>
      <c r="G53" s="38"/>
    </row>
    <row r="54" spans="1:7" x14ac:dyDescent="0.15">
      <c r="A54" s="38"/>
      <c r="B54" s="38"/>
      <c r="C54" s="38"/>
      <c r="D54" s="38"/>
      <c r="E54" s="38"/>
      <c r="F54" s="38"/>
      <c r="G54" s="38"/>
    </row>
    <row r="55" spans="1:7" x14ac:dyDescent="0.15">
      <c r="A55" s="38"/>
      <c r="B55" s="38"/>
      <c r="C55" s="38"/>
      <c r="D55" s="38"/>
      <c r="E55" s="38"/>
      <c r="F55" s="38"/>
      <c r="G55" s="38"/>
    </row>
    <row r="56" spans="1:7" x14ac:dyDescent="0.15">
      <c r="A56" s="38"/>
      <c r="B56" s="38"/>
      <c r="C56" s="38"/>
      <c r="D56" s="38"/>
      <c r="E56" s="38"/>
      <c r="F56" s="38"/>
      <c r="G56" s="38"/>
    </row>
    <row r="57" spans="1:7" x14ac:dyDescent="0.15">
      <c r="A57" s="38"/>
      <c r="B57" s="38"/>
      <c r="C57" s="38"/>
      <c r="D57" s="38"/>
      <c r="E57" s="38"/>
      <c r="F57" s="38"/>
      <c r="G57" s="38"/>
    </row>
    <row r="58" spans="1:7" x14ac:dyDescent="0.15">
      <c r="A58" s="38"/>
      <c r="B58" s="38"/>
      <c r="C58" s="38"/>
      <c r="D58" s="38"/>
      <c r="E58" s="38"/>
      <c r="F58" s="38"/>
      <c r="G58" s="38"/>
    </row>
    <row r="59" spans="1:7" x14ac:dyDescent="0.15">
      <c r="A59" s="38"/>
      <c r="B59" s="38"/>
      <c r="C59" s="38"/>
      <c r="D59" s="38"/>
      <c r="E59" s="38"/>
      <c r="F59" s="38"/>
      <c r="G59" s="38"/>
    </row>
    <row r="60" spans="1:7" x14ac:dyDescent="0.15">
      <c r="A60" s="38"/>
      <c r="B60" s="38"/>
      <c r="C60" s="38"/>
      <c r="D60" s="38"/>
      <c r="E60" s="38"/>
      <c r="F60" s="38"/>
      <c r="G60" s="38"/>
    </row>
    <row r="61" spans="1:7" x14ac:dyDescent="0.15">
      <c r="A61" s="38"/>
      <c r="B61" s="38"/>
      <c r="C61" s="38"/>
      <c r="D61" s="38"/>
      <c r="E61" s="38"/>
      <c r="F61" s="38"/>
      <c r="G61" s="38"/>
    </row>
    <row r="62" spans="1:7" x14ac:dyDescent="0.15">
      <c r="A62" s="38"/>
      <c r="B62" s="38"/>
      <c r="C62" s="38"/>
      <c r="D62" s="38"/>
      <c r="E62" s="38"/>
      <c r="F62" s="38"/>
      <c r="G62" s="38"/>
    </row>
    <row r="63" spans="1:7" x14ac:dyDescent="0.15">
      <c r="A63" s="38"/>
      <c r="B63" s="38"/>
      <c r="C63" s="38"/>
      <c r="D63" s="38"/>
      <c r="E63" s="38"/>
      <c r="F63" s="38"/>
      <c r="G63" s="38"/>
    </row>
    <row r="64" spans="1:7" x14ac:dyDescent="0.15">
      <c r="A64" s="38"/>
      <c r="B64" s="38"/>
      <c r="C64" s="38"/>
      <c r="D64" s="38"/>
      <c r="E64" s="38"/>
      <c r="F64" s="38"/>
      <c r="G64" s="38"/>
    </row>
    <row r="65" spans="1:7" x14ac:dyDescent="0.15">
      <c r="A65" s="38"/>
      <c r="B65" s="38"/>
      <c r="C65" s="38"/>
      <c r="D65" s="38"/>
      <c r="E65" s="38"/>
      <c r="F65" s="38"/>
      <c r="G65" s="38"/>
    </row>
    <row r="66" spans="1:7" x14ac:dyDescent="0.15">
      <c r="A66" s="38"/>
      <c r="B66" s="38"/>
      <c r="C66" s="38"/>
      <c r="D66" s="38"/>
      <c r="E66" s="38"/>
      <c r="F66" s="38"/>
      <c r="G66" s="38"/>
    </row>
    <row r="67" spans="1:7" x14ac:dyDescent="0.15">
      <c r="A67" s="38"/>
      <c r="B67" s="38"/>
      <c r="C67" s="38"/>
      <c r="D67" s="38"/>
      <c r="E67" s="38"/>
      <c r="F67" s="38"/>
      <c r="G67" s="38"/>
    </row>
    <row r="68" spans="1:7" x14ac:dyDescent="0.15">
      <c r="A68" s="38"/>
      <c r="B68" s="38"/>
      <c r="C68" s="38"/>
      <c r="D68" s="38"/>
      <c r="E68" s="38"/>
      <c r="F68" s="38"/>
      <c r="G68" s="38"/>
    </row>
    <row r="69" spans="1:7" x14ac:dyDescent="0.15">
      <c r="A69" s="38"/>
      <c r="B69" s="38"/>
      <c r="C69" s="38"/>
      <c r="D69" s="38"/>
      <c r="E69" s="38"/>
      <c r="F69" s="38"/>
      <c r="G69" s="38"/>
    </row>
    <row r="70" spans="1:7" x14ac:dyDescent="0.15">
      <c r="A70" s="38"/>
      <c r="B70" s="38"/>
      <c r="C70" s="38"/>
      <c r="D70" s="38"/>
      <c r="E70" s="38"/>
      <c r="F70" s="38"/>
      <c r="G70" s="38"/>
    </row>
    <row r="71" spans="1:7" x14ac:dyDescent="0.15">
      <c r="A71" s="38"/>
      <c r="B71" s="38"/>
      <c r="C71" s="38"/>
      <c r="D71" s="38"/>
      <c r="E71" s="38"/>
      <c r="F71" s="38"/>
      <c r="G71" s="38"/>
    </row>
    <row r="72" spans="1:7" x14ac:dyDescent="0.15">
      <c r="A72" s="38"/>
      <c r="B72" s="38"/>
      <c r="C72" s="38"/>
      <c r="D72" s="38"/>
      <c r="E72" s="38"/>
      <c r="F72" s="38"/>
      <c r="G72" s="38"/>
    </row>
    <row r="73" spans="1:7" x14ac:dyDescent="0.15">
      <c r="A73" s="38"/>
      <c r="B73" s="38"/>
      <c r="C73" s="38"/>
      <c r="D73" s="38"/>
      <c r="E73" s="38"/>
      <c r="F73" s="38"/>
      <c r="G73" s="38"/>
    </row>
    <row r="74" spans="1:7" x14ac:dyDescent="0.15">
      <c r="A74" s="38"/>
      <c r="B74" s="38"/>
      <c r="C74" s="38"/>
      <c r="D74" s="38"/>
      <c r="E74" s="38"/>
      <c r="F74" s="38"/>
      <c r="G74" s="38"/>
    </row>
    <row r="75" spans="1:7" x14ac:dyDescent="0.15">
      <c r="A75" s="38"/>
      <c r="B75" s="38"/>
      <c r="C75" s="38"/>
      <c r="D75" s="38"/>
      <c r="E75" s="38"/>
      <c r="F75" s="38"/>
      <c r="G75" s="38"/>
    </row>
    <row r="76" spans="1:7" x14ac:dyDescent="0.15">
      <c r="A76" s="38"/>
      <c r="B76" s="38"/>
      <c r="C76" s="38"/>
      <c r="D76" s="38"/>
      <c r="E76" s="38"/>
      <c r="F76" s="38"/>
      <c r="G76" s="38"/>
    </row>
    <row r="77" spans="1:7" x14ac:dyDescent="0.15">
      <c r="A77" s="38"/>
      <c r="B77" s="38"/>
      <c r="C77" s="38"/>
      <c r="D77" s="38"/>
      <c r="E77" s="38"/>
      <c r="F77" s="38"/>
      <c r="G77" s="38"/>
    </row>
    <row r="78" spans="1:7" x14ac:dyDescent="0.15">
      <c r="A78" s="38"/>
      <c r="B78" s="38"/>
      <c r="C78" s="38"/>
      <c r="D78" s="38"/>
      <c r="E78" s="38"/>
      <c r="F78" s="38"/>
      <c r="G78" s="38"/>
    </row>
    <row r="79" spans="1:7" x14ac:dyDescent="0.15">
      <c r="A79" s="38"/>
      <c r="B79" s="38"/>
      <c r="C79" s="38"/>
      <c r="D79" s="38"/>
      <c r="E79" s="38"/>
      <c r="F79" s="38"/>
      <c r="G79" s="38"/>
    </row>
    <row r="80" spans="1:7" x14ac:dyDescent="0.15">
      <c r="A80" s="38"/>
      <c r="B80" s="38"/>
      <c r="C80" s="38"/>
      <c r="D80" s="38"/>
      <c r="E80" s="38"/>
      <c r="F80" s="38"/>
      <c r="G80" s="38"/>
    </row>
    <row r="81" spans="1:7" x14ac:dyDescent="0.15">
      <c r="A81" s="38"/>
      <c r="B81" s="38"/>
      <c r="C81" s="38"/>
      <c r="D81" s="38"/>
      <c r="E81" s="38"/>
      <c r="F81" s="38"/>
      <c r="G81" s="38"/>
    </row>
    <row r="82" spans="1:7" x14ac:dyDescent="0.15">
      <c r="A82" s="38"/>
      <c r="B82" s="38"/>
      <c r="C82" s="38"/>
      <c r="D82" s="38"/>
      <c r="E82" s="38"/>
      <c r="F82" s="38"/>
      <c r="G82" s="38"/>
    </row>
    <row r="83" spans="1:7" x14ac:dyDescent="0.15">
      <c r="A83" s="38"/>
      <c r="B83" s="38"/>
      <c r="C83" s="38"/>
      <c r="D83" s="38"/>
      <c r="E83" s="38"/>
      <c r="F83" s="38"/>
      <c r="G83" s="38"/>
    </row>
    <row r="84" spans="1:7" x14ac:dyDescent="0.15">
      <c r="A84" s="38"/>
      <c r="B84" s="38"/>
      <c r="C84" s="38"/>
      <c r="D84" s="38"/>
      <c r="E84" s="38"/>
      <c r="F84" s="38"/>
      <c r="G84" s="38"/>
    </row>
    <row r="85" spans="1:7" x14ac:dyDescent="0.15">
      <c r="A85" s="38"/>
      <c r="B85" s="38"/>
      <c r="C85" s="38"/>
      <c r="D85" s="38"/>
      <c r="E85" s="38"/>
      <c r="F85" s="38"/>
      <c r="G85" s="38"/>
    </row>
    <row r="86" spans="1:7" x14ac:dyDescent="0.15">
      <c r="A86" s="38"/>
      <c r="B86" s="38"/>
      <c r="C86" s="38"/>
      <c r="D86" s="38"/>
      <c r="E86" s="38"/>
      <c r="F86" s="38"/>
      <c r="G86" s="38"/>
    </row>
    <row r="87" spans="1:7" x14ac:dyDescent="0.15">
      <c r="A87" s="38"/>
      <c r="B87" s="38"/>
      <c r="C87" s="38"/>
      <c r="D87" s="38"/>
      <c r="E87" s="38"/>
      <c r="F87" s="38"/>
      <c r="G87" s="38"/>
    </row>
    <row r="88" spans="1:7" x14ac:dyDescent="0.15">
      <c r="A88" s="38"/>
      <c r="B88" s="38"/>
      <c r="C88" s="38"/>
      <c r="D88" s="38"/>
      <c r="E88" s="38"/>
      <c r="F88" s="38"/>
      <c r="G88" s="38"/>
    </row>
    <row r="89" spans="1:7" x14ac:dyDescent="0.15">
      <c r="A89" s="38"/>
      <c r="B89" s="38"/>
      <c r="C89" s="38"/>
      <c r="D89" s="38"/>
      <c r="E89" s="38"/>
      <c r="F89" s="38"/>
      <c r="G89" s="38"/>
    </row>
    <row r="90" spans="1:7" x14ac:dyDescent="0.15">
      <c r="A90" s="38"/>
      <c r="B90" s="38"/>
      <c r="C90" s="38"/>
      <c r="D90" s="38"/>
      <c r="E90" s="38"/>
      <c r="F90" s="38"/>
      <c r="G90" s="38"/>
    </row>
    <row r="91" spans="1:7" x14ac:dyDescent="0.15">
      <c r="A91" s="38"/>
      <c r="B91" s="38"/>
      <c r="C91" s="38"/>
      <c r="D91" s="38"/>
      <c r="E91" s="38"/>
      <c r="F91" s="38"/>
      <c r="G91" s="38"/>
    </row>
    <row r="92" spans="1:7" x14ac:dyDescent="0.15">
      <c r="A92" s="38"/>
      <c r="B92" s="38"/>
      <c r="C92" s="38"/>
      <c r="D92" s="38"/>
      <c r="E92" s="38"/>
      <c r="F92" s="38"/>
      <c r="G92" s="38"/>
    </row>
    <row r="93" spans="1:7" x14ac:dyDescent="0.15">
      <c r="A93" s="38"/>
      <c r="B93" s="38"/>
      <c r="C93" s="38"/>
      <c r="D93" s="38"/>
      <c r="E93" s="38"/>
      <c r="F93" s="38"/>
      <c r="G93" s="38"/>
    </row>
    <row r="94" spans="1:7" x14ac:dyDescent="0.15">
      <c r="A94" s="38"/>
      <c r="B94" s="38"/>
      <c r="C94" s="38"/>
      <c r="D94" s="38"/>
      <c r="E94" s="38"/>
      <c r="F94" s="38"/>
      <c r="G94" s="38"/>
    </row>
    <row r="95" spans="1:7" x14ac:dyDescent="0.15">
      <c r="A95" s="38"/>
      <c r="B95" s="38"/>
      <c r="C95" s="38"/>
      <c r="D95" s="38"/>
      <c r="E95" s="38"/>
      <c r="F95" s="38"/>
      <c r="G95" s="38"/>
    </row>
    <row r="96" spans="1:7" x14ac:dyDescent="0.15">
      <c r="A96" s="38"/>
      <c r="B96" s="38"/>
      <c r="C96" s="38"/>
      <c r="D96" s="38"/>
      <c r="E96" s="38"/>
      <c r="F96" s="38"/>
      <c r="G96" s="38"/>
    </row>
    <row r="97" spans="1:7" x14ac:dyDescent="0.15">
      <c r="A97" s="38"/>
      <c r="B97" s="38"/>
      <c r="C97" s="38"/>
      <c r="D97" s="38"/>
      <c r="E97" s="38"/>
      <c r="F97" s="38"/>
      <c r="G97" s="38"/>
    </row>
    <row r="98" spans="1:7" x14ac:dyDescent="0.15">
      <c r="A98" s="38"/>
      <c r="B98" s="38"/>
      <c r="C98" s="38"/>
      <c r="D98" s="38"/>
      <c r="E98" s="38"/>
      <c r="F98" s="38"/>
      <c r="G98" s="38"/>
    </row>
    <row r="99" spans="1:7" x14ac:dyDescent="0.15">
      <c r="A99" s="38"/>
      <c r="B99" s="38"/>
      <c r="C99" s="38"/>
      <c r="D99" s="38"/>
      <c r="E99" s="38"/>
      <c r="F99" s="38"/>
      <c r="G99" s="38"/>
    </row>
    <row r="100" spans="1:7" x14ac:dyDescent="0.15">
      <c r="A100" s="38"/>
      <c r="B100" s="38"/>
      <c r="C100" s="38"/>
      <c r="D100" s="38"/>
      <c r="E100" s="38"/>
      <c r="F100" s="38"/>
      <c r="G100" s="38"/>
    </row>
    <row r="101" spans="1:7" x14ac:dyDescent="0.15">
      <c r="A101" s="38"/>
      <c r="B101" s="38"/>
      <c r="C101" s="38"/>
      <c r="D101" s="38"/>
      <c r="E101" s="38"/>
      <c r="F101" s="38"/>
      <c r="G101" s="38"/>
    </row>
    <row r="102" spans="1:7" x14ac:dyDescent="0.15">
      <c r="A102" s="38"/>
      <c r="B102" s="38"/>
      <c r="C102" s="38"/>
      <c r="D102" s="38"/>
      <c r="E102" s="38"/>
      <c r="F102" s="38"/>
      <c r="G102" s="38"/>
    </row>
    <row r="103" spans="1:7" x14ac:dyDescent="0.15">
      <c r="A103" s="38"/>
      <c r="B103" s="38"/>
      <c r="C103" s="38"/>
      <c r="D103" s="38"/>
      <c r="E103" s="38"/>
      <c r="F103" s="38"/>
      <c r="G103" s="38"/>
    </row>
    <row r="104" spans="1:7" x14ac:dyDescent="0.15">
      <c r="A104" s="38"/>
      <c r="B104" s="38"/>
      <c r="C104" s="38"/>
      <c r="D104" s="38"/>
      <c r="E104" s="38"/>
      <c r="F104" s="38"/>
      <c r="G104" s="38"/>
    </row>
    <row r="105" spans="1:7" x14ac:dyDescent="0.15">
      <c r="A105" s="38"/>
      <c r="B105" s="38"/>
      <c r="C105" s="38"/>
      <c r="D105" s="38"/>
      <c r="E105" s="38"/>
      <c r="F105" s="38"/>
      <c r="G105" s="38"/>
    </row>
    <row r="106" spans="1:7" x14ac:dyDescent="0.15">
      <c r="A106" s="38"/>
      <c r="B106" s="38"/>
      <c r="C106" s="38"/>
      <c r="D106" s="38"/>
      <c r="E106" s="38"/>
      <c r="F106" s="38"/>
      <c r="G106" s="38"/>
    </row>
    <row r="107" spans="1:7" x14ac:dyDescent="0.15">
      <c r="A107" s="38"/>
      <c r="B107" s="38"/>
      <c r="C107" s="38"/>
      <c r="D107" s="38"/>
      <c r="E107" s="38"/>
      <c r="F107" s="38"/>
      <c r="G107" s="38"/>
    </row>
    <row r="108" spans="1:7" x14ac:dyDescent="0.15">
      <c r="A108" s="38"/>
      <c r="B108" s="38"/>
      <c r="C108" s="38"/>
      <c r="D108" s="38"/>
      <c r="E108" s="38"/>
      <c r="F108" s="38"/>
      <c r="G108" s="38"/>
    </row>
    <row r="109" spans="1:7" x14ac:dyDescent="0.15">
      <c r="A109" s="38"/>
      <c r="B109" s="38"/>
      <c r="C109" s="38"/>
      <c r="D109" s="38"/>
      <c r="E109" s="38"/>
      <c r="F109" s="38"/>
      <c r="G109" s="38"/>
    </row>
    <row r="110" spans="1:7" x14ac:dyDescent="0.15">
      <c r="A110" s="38"/>
      <c r="B110" s="38"/>
      <c r="C110" s="38"/>
      <c r="D110" s="38"/>
      <c r="E110" s="38"/>
      <c r="F110" s="38"/>
      <c r="G110" s="38"/>
    </row>
    <row r="111" spans="1:7" x14ac:dyDescent="0.15">
      <c r="A111" s="38"/>
      <c r="B111" s="38"/>
      <c r="C111" s="38"/>
      <c r="D111" s="38"/>
      <c r="E111" s="38"/>
      <c r="F111" s="38"/>
      <c r="G111" s="38"/>
    </row>
    <row r="112" spans="1:7" x14ac:dyDescent="0.15">
      <c r="A112" s="38"/>
      <c r="B112" s="38"/>
      <c r="C112" s="38"/>
      <c r="D112" s="38"/>
      <c r="E112" s="38"/>
      <c r="F112" s="38"/>
      <c r="G112" s="38"/>
    </row>
    <row r="113" spans="1:7" x14ac:dyDescent="0.15">
      <c r="A113" s="38"/>
      <c r="B113" s="38"/>
      <c r="C113" s="38"/>
      <c r="D113" s="38"/>
      <c r="E113" s="38"/>
      <c r="F113" s="38"/>
      <c r="G113" s="38"/>
    </row>
    <row r="114" spans="1:7" x14ac:dyDescent="0.15">
      <c r="A114" s="38"/>
      <c r="B114" s="38"/>
      <c r="C114" s="38"/>
      <c r="D114" s="38"/>
      <c r="E114" s="38"/>
      <c r="F114" s="38"/>
      <c r="G114" s="38"/>
    </row>
    <row r="115" spans="1:7" x14ac:dyDescent="0.15">
      <c r="A115" s="38"/>
      <c r="B115" s="38"/>
      <c r="C115" s="38"/>
      <c r="D115" s="38"/>
      <c r="E115" s="38"/>
      <c r="F115" s="38"/>
      <c r="G115" s="38"/>
    </row>
    <row r="116" spans="1:7" x14ac:dyDescent="0.15">
      <c r="A116" s="38"/>
      <c r="B116" s="38"/>
      <c r="C116" s="38"/>
      <c r="D116" s="38"/>
      <c r="E116" s="38"/>
      <c r="F116" s="38"/>
      <c r="G116" s="38"/>
    </row>
    <row r="117" spans="1:7" x14ac:dyDescent="0.15">
      <c r="A117" s="38"/>
      <c r="B117" s="38"/>
      <c r="C117" s="38"/>
      <c r="D117" s="38"/>
      <c r="E117" s="38"/>
      <c r="F117" s="38"/>
      <c r="G117" s="38"/>
    </row>
    <row r="118" spans="1:7" x14ac:dyDescent="0.15">
      <c r="A118" s="38"/>
      <c r="B118" s="38"/>
      <c r="C118" s="38"/>
      <c r="D118" s="38"/>
      <c r="E118" s="38"/>
      <c r="F118" s="38"/>
      <c r="G118" s="38"/>
    </row>
    <row r="119" spans="1:7" x14ac:dyDescent="0.15">
      <c r="A119" s="38"/>
      <c r="B119" s="38"/>
      <c r="C119" s="38"/>
      <c r="D119" s="38"/>
      <c r="E119" s="38"/>
      <c r="F119" s="38"/>
      <c r="G119" s="38"/>
    </row>
    <row r="120" spans="1:7" x14ac:dyDescent="0.15">
      <c r="A120" s="38"/>
      <c r="B120" s="38"/>
      <c r="C120" s="38"/>
      <c r="D120" s="38"/>
      <c r="E120" s="38"/>
      <c r="F120" s="38"/>
      <c r="G120" s="38"/>
    </row>
    <row r="121" spans="1:7" x14ac:dyDescent="0.15">
      <c r="A121" s="38"/>
      <c r="B121" s="38"/>
      <c r="C121" s="38"/>
      <c r="D121" s="38"/>
      <c r="E121" s="38"/>
      <c r="F121" s="38"/>
      <c r="G121" s="38"/>
    </row>
    <row r="122" spans="1:7" x14ac:dyDescent="0.15">
      <c r="A122" s="38"/>
      <c r="B122" s="38"/>
      <c r="C122" s="38"/>
      <c r="D122" s="38"/>
      <c r="E122" s="38"/>
      <c r="F122" s="38"/>
      <c r="G122" s="38"/>
    </row>
    <row r="123" spans="1:7" x14ac:dyDescent="0.15">
      <c r="A123" s="38"/>
      <c r="B123" s="38"/>
      <c r="C123" s="38"/>
      <c r="D123" s="38"/>
      <c r="E123" s="38"/>
      <c r="F123" s="38"/>
      <c r="G123" s="38"/>
    </row>
    <row r="124" spans="1:7" x14ac:dyDescent="0.15">
      <c r="A124" s="38"/>
      <c r="B124" s="38"/>
      <c r="C124" s="38"/>
      <c r="D124" s="38"/>
      <c r="E124" s="38"/>
      <c r="F124" s="38"/>
      <c r="G124" s="38"/>
    </row>
    <row r="125" spans="1:7" x14ac:dyDescent="0.15">
      <c r="A125" s="38"/>
      <c r="B125" s="38"/>
      <c r="C125" s="38"/>
      <c r="D125" s="38"/>
      <c r="E125" s="38"/>
      <c r="F125" s="38"/>
      <c r="G125" s="38"/>
    </row>
    <row r="126" spans="1:7" x14ac:dyDescent="0.15">
      <c r="A126" s="38"/>
      <c r="B126" s="38"/>
      <c r="C126" s="38"/>
      <c r="D126" s="38"/>
      <c r="E126" s="38"/>
      <c r="F126" s="38"/>
      <c r="G126" s="38"/>
    </row>
    <row r="127" spans="1:7" x14ac:dyDescent="0.15">
      <c r="A127" s="38"/>
      <c r="B127" s="38"/>
      <c r="C127" s="38"/>
      <c r="D127" s="38"/>
      <c r="E127" s="38"/>
      <c r="F127" s="38"/>
      <c r="G127" s="38"/>
    </row>
    <row r="128" spans="1:7" x14ac:dyDescent="0.15">
      <c r="A128" s="38"/>
      <c r="B128" s="38"/>
      <c r="C128" s="38"/>
      <c r="D128" s="38"/>
      <c r="E128" s="38"/>
      <c r="F128" s="38"/>
      <c r="G128" s="38"/>
    </row>
  </sheetData>
  <mergeCells count="34">
    <mergeCell ref="C18:C19"/>
    <mergeCell ref="D18:D19"/>
    <mergeCell ref="A1:G1"/>
    <mergeCell ref="A2:G2"/>
    <mergeCell ref="A3:G3"/>
    <mergeCell ref="B5:C6"/>
    <mergeCell ref="F16:F17"/>
    <mergeCell ref="E16:E17"/>
    <mergeCell ref="D16:D17"/>
    <mergeCell ref="C16:C17"/>
    <mergeCell ref="A4:G4"/>
    <mergeCell ref="A10:G10"/>
    <mergeCell ref="E18:E19"/>
    <mergeCell ref="A28:B28"/>
    <mergeCell ref="A23:G23"/>
    <mergeCell ref="D5:F6"/>
    <mergeCell ref="A32:G32"/>
    <mergeCell ref="A30:B30"/>
    <mergeCell ref="C30:F30"/>
    <mergeCell ref="A14:G14"/>
    <mergeCell ref="A24:B24"/>
    <mergeCell ref="A29:B29"/>
    <mergeCell ref="A26:B26"/>
    <mergeCell ref="A27:B27"/>
    <mergeCell ref="A25:B25"/>
    <mergeCell ref="A7:A9"/>
    <mergeCell ref="A16:A17"/>
    <mergeCell ref="F18:F19"/>
    <mergeCell ref="A18:A19"/>
    <mergeCell ref="B37:G37"/>
    <mergeCell ref="B33:G33"/>
    <mergeCell ref="B34:G34"/>
    <mergeCell ref="B35:G35"/>
    <mergeCell ref="B36:G36"/>
  </mergeCells>
  <phoneticPr fontId="2" type="noConversion"/>
  <conditionalFormatting sqref="C16:C17">
    <cfRule type="expression" dxfId="4" priority="12">
      <formula>$A$16=""</formula>
    </cfRule>
  </conditionalFormatting>
  <conditionalFormatting sqref="G16">
    <cfRule type="expression" dxfId="3" priority="10">
      <formula>$A$16=""</formula>
    </cfRule>
  </conditionalFormatting>
  <conditionalFormatting sqref="G17">
    <cfRule type="expression" dxfId="2" priority="7">
      <formula>$A$16=""</formula>
    </cfRule>
  </conditionalFormatting>
  <conditionalFormatting sqref="D18:D19">
    <cfRule type="expression" dxfId="1" priority="2">
      <formula>$B$18=""</formula>
    </cfRule>
  </conditionalFormatting>
  <conditionalFormatting sqref="G18">
    <cfRule type="expression" dxfId="0" priority="1">
      <formula>$B$18=""</formula>
    </cfRule>
  </conditionalFormatting>
  <dataValidations count="3">
    <dataValidation type="list" allowBlank="1" showInputMessage="1" showErrorMessage="1" sqref="F31">
      <formula1>$M$14:$M$16</formula1>
    </dataValidation>
    <dataValidation type="list" allowBlank="1" showInputMessage="1" showErrorMessage="1" sqref="F22">
      <formula1>$M$14:$M$20</formula1>
    </dataValidation>
    <dataValidation showInputMessage="1" showErrorMessage="1" sqref="F16 F18"/>
  </dataValidations>
  <pageMargins left="0.70866141732283472" right="0.70866141732283472" top="0.15748031496062992" bottom="0.15748031496062992" header="0.31496062992125984" footer="0.31496062992125984"/>
  <pageSetup scale="60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详细信息!$S$37:$S$43</xm:f>
          </x14:formula1>
          <xm:sqref>F20</xm:sqref>
        </x14:dataValidation>
        <x14:dataValidation type="list" allowBlank="1" showInputMessage="1" showErrorMessage="1">
          <x14:formula1>
            <xm:f>详细信息!$S$37:$S$43</xm:f>
          </x14:formula1>
          <xm:sqref>F21</xm:sqref>
        </x14:dataValidation>
        <x14:dataValidation type="list" allowBlank="1" showInputMessage="1" showErrorMessage="1">
          <x14:formula1>
            <xm:f>详细信息!$U$39:$U$42</xm:f>
          </x14:formula1>
          <xm:sqref>C16:C17</xm:sqref>
        </x14:dataValidation>
        <x14:dataValidation type="list" allowBlank="1" showInputMessage="1" showErrorMessage="1">
          <x14:formula1>
            <xm:f>详细信息!$U$39:$U$42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6"/>
  <sheetViews>
    <sheetView showGridLines="0" zoomScale="70" zoomScaleNormal="70" workbookViewId="0">
      <selection activeCell="G16" sqref="G16"/>
    </sheetView>
  </sheetViews>
  <sheetFormatPr defaultRowHeight="14.25" x14ac:dyDescent="0.15"/>
  <cols>
    <col min="1" max="1" width="30" customWidth="1"/>
    <col min="2" max="2" width="19.625" customWidth="1"/>
    <col min="3" max="3" width="8.875" customWidth="1"/>
    <col min="4" max="4" width="9.5" customWidth="1"/>
    <col min="5" max="5" width="8.625" customWidth="1"/>
    <col min="6" max="7" width="14.625" customWidth="1"/>
    <col min="8" max="11" width="9" hidden="1" customWidth="1"/>
    <col min="12" max="12" width="9" customWidth="1"/>
  </cols>
  <sheetData>
    <row r="1" spans="1:13" ht="18" customHeight="1" x14ac:dyDescent="0.15">
      <c r="A1" s="219" t="s">
        <v>462</v>
      </c>
      <c r="B1" s="219"/>
      <c r="C1" s="219"/>
      <c r="D1" s="219"/>
      <c r="E1" s="219"/>
      <c r="F1" s="219"/>
      <c r="G1" s="219"/>
    </row>
    <row r="2" spans="1:13" ht="21.75" customHeight="1" x14ac:dyDescent="0.15">
      <c r="A2" s="219"/>
      <c r="B2" s="219"/>
      <c r="C2" s="219"/>
      <c r="D2" s="219"/>
      <c r="E2" s="219"/>
      <c r="F2" s="219"/>
      <c r="G2" s="219"/>
    </row>
    <row r="3" spans="1:13" ht="35.25" customHeight="1" x14ac:dyDescent="0.15">
      <c r="A3" s="17"/>
      <c r="B3" s="222" t="s">
        <v>463</v>
      </c>
      <c r="C3" s="222"/>
      <c r="D3" s="112" t="str">
        <f>IF(F24="",TEXT(F7,"mmdd")&amp;"-O-"&amp;详细信息!B2,TEXT(F24,"mmdd")&amp;"-O-"&amp;详细信息!B2)</f>
        <v>0414-O-24462969</v>
      </c>
      <c r="E3" s="72"/>
    </row>
    <row r="4" spans="1:13" ht="33" customHeight="1" x14ac:dyDescent="0.15">
      <c r="A4" s="73" t="s">
        <v>953</v>
      </c>
      <c r="B4" s="111" t="s">
        <v>1814</v>
      </c>
      <c r="D4" s="223" t="s">
        <v>464</v>
      </c>
      <c r="E4" s="223"/>
      <c r="F4" s="171">
        <v>24462969</v>
      </c>
      <c r="G4" s="155"/>
      <c r="J4" s="102"/>
    </row>
    <row r="5" spans="1:13" ht="28.5" customHeight="1" x14ac:dyDescent="0.15">
      <c r="A5" s="224" t="s">
        <v>465</v>
      </c>
      <c r="B5" s="224" t="s">
        <v>466</v>
      </c>
      <c r="C5" s="220" t="s">
        <v>467</v>
      </c>
      <c r="D5" s="221" t="s">
        <v>476</v>
      </c>
      <c r="E5" s="221" t="s">
        <v>468</v>
      </c>
      <c r="F5" s="220" t="s">
        <v>469</v>
      </c>
      <c r="G5" s="220" t="s">
        <v>470</v>
      </c>
    </row>
    <row r="6" spans="1:13" ht="35.25" customHeight="1" thickBot="1" x14ac:dyDescent="0.2">
      <c r="A6" s="224"/>
      <c r="B6" s="224"/>
      <c r="C6" s="220"/>
      <c r="D6" s="221"/>
      <c r="E6" s="221"/>
      <c r="F6" s="220"/>
      <c r="G6" s="220"/>
    </row>
    <row r="7" spans="1:13" ht="37.5" customHeight="1" thickBot="1" x14ac:dyDescent="0.2">
      <c r="A7" s="66" t="s">
        <v>1830</v>
      </c>
      <c r="B7" s="67" t="s">
        <v>111</v>
      </c>
      <c r="C7" s="67">
        <v>1</v>
      </c>
      <c r="D7" s="67"/>
      <c r="E7" s="119"/>
      <c r="F7" s="101">
        <v>42474</v>
      </c>
      <c r="G7" s="107">
        <v>42479</v>
      </c>
      <c r="H7" s="213"/>
      <c r="I7" s="214"/>
      <c r="L7" s="42"/>
      <c r="M7" s="71"/>
    </row>
    <row r="8" spans="1:13" ht="37.5" customHeight="1" thickBot="1" x14ac:dyDescent="0.2">
      <c r="A8" s="66"/>
      <c r="B8" s="67"/>
      <c r="C8" s="113"/>
      <c r="D8" s="67"/>
      <c r="E8" s="119"/>
      <c r="F8" s="101"/>
      <c r="G8" s="107"/>
      <c r="H8" s="213"/>
      <c r="I8" s="214"/>
      <c r="L8" s="42"/>
    </row>
    <row r="9" spans="1:13" ht="37.5" customHeight="1" thickBot="1" x14ac:dyDescent="0.2">
      <c r="A9" s="66"/>
      <c r="B9" s="67"/>
      <c r="C9" s="67"/>
      <c r="D9" s="67"/>
      <c r="E9" s="119"/>
      <c r="F9" s="101"/>
      <c r="G9" s="107"/>
      <c r="H9" s="213"/>
      <c r="I9" s="214"/>
      <c r="L9" s="42"/>
    </row>
    <row r="10" spans="1:13" ht="27.75" hidden="1" customHeight="1" thickBot="1" x14ac:dyDescent="0.2">
      <c r="A10" s="66"/>
      <c r="B10" s="67"/>
      <c r="C10" s="67"/>
      <c r="D10" s="67"/>
      <c r="E10" s="68"/>
      <c r="F10" s="101"/>
      <c r="G10" s="107"/>
      <c r="L10" s="42"/>
    </row>
    <row r="11" spans="1:13" ht="27.75" hidden="1" customHeight="1" thickBot="1" x14ac:dyDescent="0.2">
      <c r="A11" s="66"/>
      <c r="B11" s="67"/>
      <c r="C11" s="67"/>
      <c r="D11" s="67"/>
      <c r="E11" s="119"/>
      <c r="F11" s="101"/>
      <c r="G11" s="107"/>
      <c r="H11" s="42"/>
      <c r="L11" s="42"/>
    </row>
    <row r="12" spans="1:13" ht="37.5" customHeight="1" thickBot="1" x14ac:dyDescent="0.2">
      <c r="A12" s="66"/>
      <c r="B12" s="67"/>
      <c r="C12" s="67"/>
      <c r="D12" s="67"/>
      <c r="E12" s="68"/>
      <c r="F12" s="101"/>
      <c r="G12" s="107"/>
      <c r="H12" s="42"/>
      <c r="L12" s="42"/>
    </row>
    <row r="14" spans="1:13" ht="30" customHeight="1" x14ac:dyDescent="0.15">
      <c r="A14" s="69" t="s">
        <v>916</v>
      </c>
      <c r="B14" s="70" t="s">
        <v>471</v>
      </c>
      <c r="C14" s="108" t="s">
        <v>917</v>
      </c>
      <c r="D14" s="108" t="s">
        <v>918</v>
      </c>
      <c r="J14" s="143"/>
      <c r="K14" s="42"/>
    </row>
    <row r="15" spans="1:13" ht="21" x14ac:dyDescent="0.15">
      <c r="A15" s="109"/>
      <c r="B15" s="110"/>
      <c r="C15" s="152"/>
      <c r="D15" s="109"/>
      <c r="E15" s="144"/>
      <c r="F15" s="150"/>
      <c r="G15" s="151"/>
    </row>
    <row r="16" spans="1:13" ht="21" x14ac:dyDescent="0.15">
      <c r="A16" s="109"/>
      <c r="B16" s="110"/>
      <c r="C16" s="152"/>
      <c r="D16" s="109"/>
      <c r="E16" s="148"/>
      <c r="F16" s="150"/>
      <c r="G16" s="151"/>
    </row>
    <row r="17" spans="1:8" ht="21" x14ac:dyDescent="0.15">
      <c r="A17" s="109"/>
      <c r="B17" s="110"/>
      <c r="C17" s="152"/>
      <c r="D17" s="109"/>
      <c r="E17" s="146"/>
      <c r="F17" s="150"/>
    </row>
    <row r="18" spans="1:8" ht="21" hidden="1" x14ac:dyDescent="0.15">
      <c r="A18" s="109"/>
      <c r="B18" s="110"/>
      <c r="C18" s="152"/>
      <c r="D18" s="109"/>
    </row>
    <row r="19" spans="1:8" ht="21" hidden="1" x14ac:dyDescent="0.15">
      <c r="A19" s="109"/>
      <c r="B19" s="110"/>
      <c r="C19" s="109"/>
      <c r="D19" s="109"/>
    </row>
    <row r="20" spans="1:8" ht="21" x14ac:dyDescent="0.15">
      <c r="A20" s="109"/>
      <c r="B20" s="110"/>
      <c r="C20" s="152"/>
      <c r="D20" s="109"/>
      <c r="E20" s="128"/>
      <c r="F20" s="150"/>
    </row>
    <row r="21" spans="1:8" x14ac:dyDescent="0.15">
      <c r="A21" s="12"/>
      <c r="B21" s="12"/>
    </row>
    <row r="22" spans="1:8" x14ac:dyDescent="0.15">
      <c r="A22" s="71"/>
      <c r="B22" s="218"/>
      <c r="C22" s="218"/>
      <c r="D22" s="218"/>
      <c r="E22" s="218"/>
      <c r="F22" s="218"/>
      <c r="G22" s="218"/>
    </row>
    <row r="23" spans="1:8" ht="18.75" x14ac:dyDescent="0.15">
      <c r="A23" s="71"/>
      <c r="B23" s="99" t="s">
        <v>472</v>
      </c>
      <c r="C23" s="215" t="s">
        <v>473</v>
      </c>
      <c r="D23" s="215"/>
      <c r="E23" s="215"/>
      <c r="F23" s="99" t="s">
        <v>471</v>
      </c>
      <c r="G23" s="106"/>
      <c r="H23" s="42" t="s">
        <v>906</v>
      </c>
    </row>
    <row r="24" spans="1:8" ht="27.75" customHeight="1" x14ac:dyDescent="0.15">
      <c r="A24" s="71" t="s">
        <v>58</v>
      </c>
      <c r="B24" s="74"/>
      <c r="C24" s="75"/>
      <c r="D24" s="216" t="s">
        <v>774</v>
      </c>
      <c r="E24" s="217"/>
      <c r="F24" s="147"/>
      <c r="G24" s="156"/>
    </row>
    <row r="25" spans="1:8" ht="27.75" customHeight="1" x14ac:dyDescent="0.15">
      <c r="A25" s="71" t="s">
        <v>59</v>
      </c>
      <c r="B25" s="74"/>
      <c r="C25" s="75"/>
      <c r="D25" s="216" t="s">
        <v>775</v>
      </c>
      <c r="E25" s="217"/>
      <c r="F25" s="147"/>
      <c r="G25" s="156"/>
    </row>
    <row r="26" spans="1:8" ht="21" x14ac:dyDescent="0.15">
      <c r="A26" s="71"/>
      <c r="B26" s="74"/>
      <c r="C26" s="75"/>
      <c r="D26" s="156"/>
      <c r="E26" s="156"/>
      <c r="F26" s="96"/>
      <c r="G26" s="156"/>
    </row>
    <row r="27" spans="1:8" s="97" customFormat="1" ht="37.5" customHeight="1" x14ac:dyDescent="0.15">
      <c r="A27" s="98" t="s">
        <v>474</v>
      </c>
      <c r="B27" s="149" t="s">
        <v>1825</v>
      </c>
    </row>
    <row r="28" spans="1:8" x14ac:dyDescent="0.15">
      <c r="B28" s="42"/>
    </row>
    <row r="29" spans="1:8" ht="44.25" hidden="1" customHeight="1" x14ac:dyDescent="0.15">
      <c r="A29" s="129" t="s">
        <v>584</v>
      </c>
      <c r="B29" s="130" t="str">
        <f>SUM(C29:K29)&amp;"元"</f>
        <v>0元</v>
      </c>
    </row>
    <row r="30" spans="1:8" ht="17.25" customHeight="1" x14ac:dyDescent="0.15"/>
    <row r="31" spans="1:8" ht="30.75" customHeight="1" x14ac:dyDescent="0.15">
      <c r="A31" s="87" t="str">
        <f>B35</f>
        <v>REN JIANYE</v>
      </c>
      <c r="B31" s="89">
        <v>1</v>
      </c>
      <c r="C31" s="88" t="s">
        <v>695</v>
      </c>
      <c r="D31" s="89">
        <v>0</v>
      </c>
      <c r="E31" s="88" t="s">
        <v>696</v>
      </c>
      <c r="F31" s="89">
        <v>0</v>
      </c>
      <c r="G31" s="88" t="s">
        <v>475</v>
      </c>
    </row>
    <row r="32" spans="1:8" ht="15" thickBot="1" x14ac:dyDescent="0.2">
      <c r="A32" s="76"/>
      <c r="B32" s="77"/>
      <c r="C32" s="77"/>
      <c r="D32" s="77"/>
      <c r="E32" s="77"/>
      <c r="F32" s="77"/>
      <c r="G32" s="78"/>
    </row>
    <row r="33" spans="1:12" x14ac:dyDescent="0.15">
      <c r="A33" s="162" t="s">
        <v>933</v>
      </c>
      <c r="B33" s="162" t="s">
        <v>43</v>
      </c>
      <c r="C33" s="162" t="s">
        <v>1831</v>
      </c>
      <c r="D33" s="162" t="s">
        <v>45</v>
      </c>
      <c r="E33" s="162" t="s">
        <v>47</v>
      </c>
      <c r="F33" s="162" t="s">
        <v>49</v>
      </c>
      <c r="G33" s="162" t="s">
        <v>51</v>
      </c>
      <c r="H33" s="162" t="s">
        <v>53</v>
      </c>
      <c r="I33" s="162" t="s">
        <v>1635</v>
      </c>
      <c r="J33" s="162" t="s">
        <v>1637</v>
      </c>
      <c r="K33" s="162" t="s">
        <v>1639</v>
      </c>
      <c r="L33" s="165" t="s">
        <v>56</v>
      </c>
    </row>
    <row r="34" spans="1:12" ht="21.75" thickBot="1" x14ac:dyDescent="0.2">
      <c r="A34" s="173" t="s">
        <v>55</v>
      </c>
      <c r="B34" s="173" t="s">
        <v>44</v>
      </c>
      <c r="C34" s="173" t="s">
        <v>1832</v>
      </c>
      <c r="D34" s="173" t="s">
        <v>46</v>
      </c>
      <c r="E34" s="173" t="s">
        <v>48</v>
      </c>
      <c r="F34" s="173" t="s">
        <v>50</v>
      </c>
      <c r="G34" s="173" t="s">
        <v>52</v>
      </c>
      <c r="H34" s="173" t="s">
        <v>54</v>
      </c>
      <c r="I34" s="173" t="s">
        <v>1636</v>
      </c>
      <c r="J34" s="173" t="s">
        <v>1638</v>
      </c>
      <c r="K34" s="173" t="s">
        <v>1640</v>
      </c>
      <c r="L34" s="174" t="s">
        <v>57</v>
      </c>
    </row>
    <row r="35" spans="1:12" ht="23.25" thickBot="1" x14ac:dyDescent="0.2">
      <c r="A35" s="166" t="s">
        <v>1833</v>
      </c>
      <c r="B35" s="166" t="s">
        <v>1834</v>
      </c>
      <c r="C35" s="166" t="s">
        <v>1835</v>
      </c>
      <c r="D35" s="166" t="s">
        <v>1828</v>
      </c>
      <c r="E35" s="166"/>
      <c r="F35" s="167">
        <v>32285</v>
      </c>
      <c r="G35" s="168" t="s">
        <v>1827</v>
      </c>
      <c r="H35" s="166" t="s">
        <v>1836</v>
      </c>
      <c r="I35" s="166" t="s">
        <v>1829</v>
      </c>
      <c r="J35" s="166"/>
      <c r="K35" s="166" t="s">
        <v>1826</v>
      </c>
      <c r="L35" s="169"/>
    </row>
    <row r="36" spans="1:12" ht="15" thickBot="1" x14ac:dyDescent="0.2">
      <c r="A36" s="162"/>
      <c r="B36" s="162"/>
      <c r="C36" s="162"/>
      <c r="D36" s="162"/>
      <c r="E36" s="163"/>
      <c r="F36" s="164"/>
      <c r="G36" s="162"/>
      <c r="H36" s="162"/>
      <c r="I36" s="162"/>
      <c r="J36" s="162"/>
      <c r="K36" s="165"/>
      <c r="L36" s="169"/>
    </row>
    <row r="37" spans="1:12" ht="15" thickBot="1" x14ac:dyDescent="0.2">
      <c r="A37" s="162"/>
      <c r="B37" s="162"/>
      <c r="C37" s="162"/>
      <c r="D37" s="162"/>
      <c r="E37" s="163"/>
      <c r="F37" s="164"/>
      <c r="G37" s="162"/>
      <c r="H37" s="162"/>
      <c r="I37" s="162"/>
      <c r="J37" s="162"/>
      <c r="K37" s="165"/>
      <c r="L37" s="165"/>
    </row>
    <row r="38" spans="1:12" ht="15" thickBot="1" x14ac:dyDescent="0.2">
      <c r="A38" s="162"/>
      <c r="B38" s="162"/>
      <c r="C38" s="162"/>
      <c r="D38" s="162"/>
      <c r="E38" s="163"/>
      <c r="F38" s="164"/>
      <c r="G38" s="162"/>
      <c r="H38" s="162"/>
      <c r="I38" s="162"/>
      <c r="J38" s="162"/>
      <c r="K38" s="165"/>
      <c r="L38" s="169"/>
    </row>
    <row r="39" spans="1:12" ht="15" thickBot="1" x14ac:dyDescent="0.2">
      <c r="A39" s="162"/>
      <c r="B39" s="162"/>
      <c r="C39" s="162"/>
      <c r="D39" s="162"/>
      <c r="E39" s="163"/>
      <c r="F39" s="164"/>
      <c r="G39" s="162"/>
      <c r="H39" s="162"/>
      <c r="I39" s="162"/>
      <c r="J39" s="162"/>
      <c r="K39" s="165"/>
      <c r="L39" s="165"/>
    </row>
    <row r="40" spans="1:12" ht="15" thickBot="1" x14ac:dyDescent="0.2">
      <c r="A40" s="162"/>
      <c r="B40" s="162"/>
      <c r="C40" s="162"/>
      <c r="D40" s="162"/>
      <c r="E40" s="163"/>
      <c r="F40" s="164"/>
      <c r="G40" s="162"/>
      <c r="H40" s="162"/>
      <c r="I40" s="162"/>
      <c r="J40" s="162"/>
      <c r="K40" s="165"/>
      <c r="L40" s="165"/>
    </row>
    <row r="41" spans="1:12" ht="15" thickBot="1" x14ac:dyDescent="0.2">
      <c r="A41" s="166"/>
      <c r="B41" s="166"/>
      <c r="C41" s="166"/>
      <c r="D41" s="166"/>
      <c r="E41" s="167"/>
      <c r="F41" s="168"/>
      <c r="G41" s="166"/>
      <c r="H41" s="166"/>
      <c r="I41" s="166"/>
      <c r="J41" s="166"/>
      <c r="K41" s="169"/>
      <c r="L41" s="169"/>
    </row>
    <row r="42" spans="1:12" ht="15" thickBot="1" x14ac:dyDescent="0.2">
      <c r="A42" s="166"/>
      <c r="B42" s="166"/>
      <c r="C42" s="166"/>
      <c r="D42" s="166"/>
      <c r="E42" s="167"/>
      <c r="F42" s="168"/>
      <c r="G42" s="166"/>
      <c r="H42" s="172"/>
      <c r="I42" s="166"/>
      <c r="J42" s="166"/>
      <c r="K42" s="169"/>
      <c r="L42" s="165"/>
    </row>
    <row r="43" spans="1:12" ht="15" thickBot="1" x14ac:dyDescent="0.2">
      <c r="A43" s="162"/>
      <c r="B43" s="162"/>
      <c r="C43" s="162"/>
      <c r="D43" s="162"/>
      <c r="E43" s="162"/>
      <c r="F43" s="163"/>
      <c r="G43" s="164"/>
      <c r="H43" s="162"/>
      <c r="I43" s="162"/>
      <c r="J43" s="162"/>
      <c r="K43" s="162"/>
      <c r="L43" s="165"/>
    </row>
    <row r="44" spans="1:12" ht="15" thickBot="1" x14ac:dyDescent="0.2">
      <c r="A44" s="166"/>
      <c r="B44" s="166"/>
      <c r="C44" s="166"/>
      <c r="D44" s="166"/>
      <c r="E44" s="166"/>
      <c r="F44" s="167"/>
      <c r="G44" s="168"/>
      <c r="H44" s="166"/>
      <c r="I44" s="166"/>
      <c r="J44" s="166"/>
      <c r="K44" s="166"/>
      <c r="L44" s="169"/>
    </row>
    <row r="45" spans="1:12" ht="15" thickBot="1" x14ac:dyDescent="0.2">
      <c r="A45" s="162"/>
      <c r="B45" s="162"/>
      <c r="C45" s="162"/>
      <c r="D45" s="162"/>
      <c r="E45" s="162"/>
      <c r="F45" s="164"/>
      <c r="G45" s="164"/>
      <c r="H45" s="162"/>
      <c r="I45" s="162"/>
      <c r="J45" s="162"/>
      <c r="K45" s="162"/>
      <c r="L45" s="165"/>
    </row>
    <row r="46" spans="1:12" ht="15" thickBot="1" x14ac:dyDescent="0.2">
      <c r="A46" s="166"/>
      <c r="B46" s="166"/>
      <c r="C46" s="166"/>
      <c r="D46" s="166"/>
      <c r="E46" s="166"/>
      <c r="F46" s="167"/>
      <c r="G46" s="168"/>
      <c r="H46" s="166"/>
      <c r="I46" s="166"/>
      <c r="J46" s="166"/>
      <c r="K46" s="166"/>
      <c r="L46" s="169"/>
    </row>
  </sheetData>
  <mergeCells count="17">
    <mergeCell ref="A1:G2"/>
    <mergeCell ref="C5:C6"/>
    <mergeCell ref="D5:D6"/>
    <mergeCell ref="E5:E6"/>
    <mergeCell ref="F5:F6"/>
    <mergeCell ref="B3:C3"/>
    <mergeCell ref="D4:E4"/>
    <mergeCell ref="G5:G6"/>
    <mergeCell ref="A5:A6"/>
    <mergeCell ref="B5:B6"/>
    <mergeCell ref="H7:I7"/>
    <mergeCell ref="H8:I8"/>
    <mergeCell ref="C23:E23"/>
    <mergeCell ref="D24:E24"/>
    <mergeCell ref="D25:E25"/>
    <mergeCell ref="B22:G22"/>
    <mergeCell ref="H9:I9"/>
  </mergeCells>
  <phoneticPr fontId="2" type="noConversion"/>
  <pageMargins left="0.7" right="0.7" top="0.75" bottom="0.75" header="0.3" footer="0.3"/>
  <pageSetup paperSize="9" scale="66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>
          <x14:formula1>
            <xm:f>酒店!$A$1:$A$242</xm:f>
          </x14:formula1>
          <xm:sqref>A9</xm:sqref>
        </x14:dataValidation>
        <x14:dataValidation type="list" allowBlank="1" showInputMessage="1" showErrorMessage="1">
          <x14:formula1>
            <xm:f>酒店!$A$1:$A$242</xm:f>
          </x14:formula1>
          <xm:sqref>A10</xm:sqref>
        </x14:dataValidation>
        <x14:dataValidation type="list" allowBlank="1" showInputMessage="1" showErrorMessage="1">
          <x14:formula1>
            <xm:f>酒店!$A$1:$A$242</xm:f>
          </x14:formula1>
          <xm:sqref>A11</xm:sqref>
        </x14:dataValidation>
        <x14:dataValidation type="list" allowBlank="1" showInputMessage="1" showErrorMessage="1">
          <x14:formula1>
            <xm:f>酒店!$A$243:$A$283</xm:f>
          </x14:formula1>
          <xm:sqref>A19</xm:sqref>
        </x14:dataValidation>
        <x14:dataValidation type="list" allowBlank="1" showInputMessage="1" showErrorMessage="1">
          <x14:formula1>
            <xm:f>酒店!$A$243:$A$283</xm:f>
          </x14:formula1>
          <xm:sqref>A20</xm:sqref>
        </x14:dataValidation>
        <x14:dataValidation type="list" allowBlank="1" showInputMessage="1" showErrorMessage="1">
          <x14:formula1>
            <xm:f>酒店!$A$1:$A$242</xm:f>
          </x14:formula1>
          <xm:sqref>A12</xm:sqref>
        </x14:dataValidation>
        <x14:dataValidation type="list" allowBlank="1" showInputMessage="1" showErrorMessage="1">
          <x14:formula1>
            <xm:f>酒店!$A$243:$A$283</xm:f>
          </x14:formula1>
          <xm:sqref>A15:A18</xm:sqref>
        </x14:dataValidation>
        <x14:dataValidation type="list" allowBlank="1" showInputMessage="1" showErrorMessage="1">
          <x14:formula1>
            <xm:f>酒店!$A$1:$A$242</xm:f>
          </x14:formula1>
          <xm:sqref>A8</xm:sqref>
        </x14:dataValidation>
        <x14:dataValidation type="list" allowBlank="1" showInputMessage="1" showErrorMessage="1">
          <x14:formula1>
            <xm:f>INDIRECT(VLOOKUP($A$20,酒店!A243:B284,2,FALSE))</xm:f>
          </x14:formula1>
          <xm:sqref>D20</xm:sqref>
        </x14:dataValidation>
        <x14:dataValidation type="list" allowBlank="1" showInputMessage="1" showErrorMessage="1">
          <x14:formula1>
            <xm:f>INDIRECT(VLOOKUP($A$15,酒店!A243:B284,2,FALSE))</xm:f>
          </x14:formula1>
          <xm:sqref>D15</xm:sqref>
        </x14:dataValidation>
        <x14:dataValidation type="list" allowBlank="1" showInputMessage="1" showErrorMessage="1">
          <x14:formula1>
            <xm:f>INDIRECT(VLOOKUP($A$16,酒店!A243:B284,2,FALSE))</xm:f>
          </x14:formula1>
          <xm:sqref>D16</xm:sqref>
        </x14:dataValidation>
        <x14:dataValidation type="list" allowBlank="1" showInputMessage="1" showErrorMessage="1">
          <x14:formula1>
            <xm:f>INDIRECT(VLOOKUP($A$17,酒店!A243:B284,2,FALSE))</xm:f>
          </x14:formula1>
          <xm:sqref>D17</xm:sqref>
        </x14:dataValidation>
        <x14:dataValidation type="list" allowBlank="1" showInputMessage="1" showErrorMessage="1">
          <x14:formula1>
            <xm:f>INDIRECT(VLOOKUP($A$18,酒店!A243:B284,2,FALSE))</xm:f>
          </x14:formula1>
          <xm:sqref>D18</xm:sqref>
        </x14:dataValidation>
        <x14:dataValidation type="list" allowBlank="1" showInputMessage="1" showErrorMessage="1">
          <x14:formula1>
            <xm:f>INDIRECT(VLOOKUP($A$19,酒店!A243:B284,2,FALSE))</xm:f>
          </x14:formula1>
          <xm:sqref>D19</xm:sqref>
        </x14:dataValidation>
        <x14:dataValidation type="list" allowBlank="1" showInputMessage="1" showErrorMessage="1">
          <x14:formula1>
            <xm:f>INDIRECT(VLOOKUP(A$7,酒店!A1:C241,2,FALSE))</xm:f>
          </x14:formula1>
          <xm:sqref>B7</xm:sqref>
        </x14:dataValidation>
        <x14:dataValidation type="list" allowBlank="1" showInputMessage="1" showErrorMessage="1">
          <x14:formula1>
            <xm:f>INDIRECT(VLOOKUP(A$8,酒店!A1:C241,2,FALSE))</xm:f>
          </x14:formula1>
          <xm:sqref>B8</xm:sqref>
        </x14:dataValidation>
        <x14:dataValidation type="list" allowBlank="1" showInputMessage="1" showErrorMessage="1">
          <x14:formula1>
            <xm:f>INDIRECT(VLOOKUP(A$9,酒店!A1:C241,2,FALSE))</xm:f>
          </x14:formula1>
          <xm:sqref>B9</xm:sqref>
        </x14:dataValidation>
        <x14:dataValidation type="list" allowBlank="1" showInputMessage="1" showErrorMessage="1">
          <x14:formula1>
            <xm:f>INDIRECT(VLOOKUP(A$10,酒店!A1:C241,2,FALSE))</xm:f>
          </x14:formula1>
          <xm:sqref>B10</xm:sqref>
        </x14:dataValidation>
        <x14:dataValidation type="list" allowBlank="1" showInputMessage="1" showErrorMessage="1">
          <x14:formula1>
            <xm:f>INDIRECT(VLOOKUP(A$11,酒店!A1:C241,2,FALSE))</xm:f>
          </x14:formula1>
          <xm:sqref>B11</xm:sqref>
        </x14:dataValidation>
        <x14:dataValidation type="list" allowBlank="1" showInputMessage="1" showErrorMessage="1">
          <x14:formula1>
            <xm:f>INDIRECT(VLOOKUP(A$12,酒店!A1:C241,2,FALSE))</xm:f>
          </x14:formula1>
          <xm:sqref>B12</xm:sqref>
        </x14:dataValidation>
        <x14:dataValidation type="list" allowBlank="1" showInputMessage="1" showErrorMessage="1">
          <x14:formula1>
            <xm:f>INDIRECT(VLOOKUP(A$7,酒店!A1:C241,3,FALSE))</xm:f>
          </x14:formula1>
          <xm:sqref>L7</xm:sqref>
        </x14:dataValidation>
        <x14:dataValidation type="list" allowBlank="1" showInputMessage="1" showErrorMessage="1">
          <x14:formula1>
            <xm:f>INDIRECT(VLOOKUP(A$8,酒店!A1:C241,3,FALSE))</xm:f>
          </x14:formula1>
          <xm:sqref>L8</xm:sqref>
        </x14:dataValidation>
        <x14:dataValidation type="list" allowBlank="1" showInputMessage="1" showErrorMessage="1">
          <x14:formula1>
            <xm:f>INDIRECT(VLOOKUP(A$9,酒店!A1:C241,3,FALSE))</xm:f>
          </x14:formula1>
          <xm:sqref>L9</xm:sqref>
        </x14:dataValidation>
        <x14:dataValidation type="list" allowBlank="1" showInputMessage="1" showErrorMessage="1">
          <x14:formula1>
            <xm:f>INDIRECT(VLOOKUP(A$10,酒店!A1:C241,3,FALSE))</xm:f>
          </x14:formula1>
          <xm:sqref>L10</xm:sqref>
        </x14:dataValidation>
        <x14:dataValidation type="list" allowBlank="1" showInputMessage="1" showErrorMessage="1">
          <x14:formula1>
            <xm:f>INDIRECT(VLOOKUP(A$11,酒店!A1:C241,3,FALSE))</xm:f>
          </x14:formula1>
          <xm:sqref>L11</xm:sqref>
        </x14:dataValidation>
        <x14:dataValidation type="list" allowBlank="1" showInputMessage="1" showErrorMessage="1">
          <x14:formula1>
            <xm:f>INDIRECT(VLOOKUP(A$12,酒店!A1:C241,3,FALSE))</xm:f>
          </x14:formula1>
          <xm:sqref>L12</xm:sqref>
        </x14:dataValidation>
        <x14:dataValidation type="list" allowBlank="1" showInputMessage="1" showErrorMessage="1">
          <x14:formula1>
            <xm:f>酒店!$A$1:$A$242</xm:f>
          </x14:formula1>
          <xm:sqref>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87"/>
  <sheetViews>
    <sheetView zoomScale="70" zoomScaleNormal="70" workbookViewId="0">
      <selection activeCell="E44" sqref="E44"/>
    </sheetView>
  </sheetViews>
  <sheetFormatPr defaultRowHeight="14.25" x14ac:dyDescent="0.15"/>
  <cols>
    <col min="1" max="1" width="7.75" customWidth="1"/>
    <col min="2" max="2" width="8.125" customWidth="1"/>
    <col min="3" max="3" width="10.25" customWidth="1"/>
    <col min="4" max="4" width="8.25" customWidth="1"/>
    <col min="5" max="7" width="3.625" customWidth="1"/>
    <col min="8" max="8" width="13" customWidth="1"/>
    <col min="9" max="9" width="13.375" customWidth="1"/>
    <col min="10" max="10" width="8.5" customWidth="1"/>
    <col min="11" max="16" width="2.25" customWidth="1"/>
    <col min="17" max="19" width="11.375" style="93" customWidth="1"/>
    <col min="20" max="20" width="9" customWidth="1"/>
    <col min="21" max="21" width="33.5" customWidth="1"/>
    <col min="22" max="22" width="22.125" customWidth="1"/>
    <col min="23" max="24" width="9" customWidth="1"/>
    <col min="28" max="28" width="9" customWidth="1"/>
  </cols>
  <sheetData>
    <row r="1" spans="1:30" ht="24" customHeight="1" thickBot="1" x14ac:dyDescent="0.25">
      <c r="B1" s="55" t="str">
        <f>'订单信息（booking）'!B4</f>
        <v>途牛</v>
      </c>
      <c r="C1" s="55"/>
      <c r="D1" s="55"/>
      <c r="E1" s="55"/>
      <c r="F1" s="55"/>
      <c r="G1" s="55"/>
      <c r="H1" s="61" t="str">
        <f>IF('订单信息（booking）'!B24=0,"",'订单信息（booking）'!B24)</f>
        <v/>
      </c>
      <c r="I1" s="61" t="str">
        <f>IF('订单信息（booking）'!B25=0,"",'订单信息（booking）'!B25)</f>
        <v/>
      </c>
      <c r="J1" s="55"/>
      <c r="K1" s="56"/>
      <c r="L1" s="59">
        <v>0</v>
      </c>
      <c r="M1" s="55"/>
      <c r="N1" s="55"/>
      <c r="O1" s="55"/>
      <c r="P1" s="55"/>
      <c r="Q1" s="91" t="str">
        <f>IF('订单信息（booking）'!C7=0,"",TEXT('订单信息（booking）'!F7,"dd")&amp;U37&amp;TEXT('订单信息（booking）'!G7,"dd")&amp;U32&amp;'订单信息（booking）'!A7)</f>
        <v>14-19Mirage Patong Phuket Hotel</v>
      </c>
      <c r="R1" s="100"/>
      <c r="S1" s="100"/>
      <c r="U1" s="55"/>
      <c r="V1" s="55"/>
      <c r="W1" s="55"/>
      <c r="X1" s="55"/>
      <c r="Y1" s="56"/>
      <c r="Z1" s="56"/>
      <c r="AA1" s="56"/>
      <c r="AB1" s="56"/>
      <c r="AC1" s="56"/>
      <c r="AD1" s="56"/>
    </row>
    <row r="2" spans="1:30" ht="24" customHeight="1" thickBot="1" x14ac:dyDescent="0.25">
      <c r="A2" t="str">
        <f>'订单信息（booking）'!D3</f>
        <v>0414-O-24462969</v>
      </c>
      <c r="B2" s="58">
        <f>'订单信息（booking）'!F4</f>
        <v>24462969</v>
      </c>
      <c r="C2" s="59">
        <f>'订单信息（booking）'!B31</f>
        <v>1</v>
      </c>
      <c r="D2" s="59">
        <f>'订单信息（booking）'!D31</f>
        <v>0</v>
      </c>
      <c r="E2" s="55">
        <f>'订单信息（booking）'!F31</f>
        <v>0</v>
      </c>
      <c r="F2" s="58">
        <f>'接团书（ใปงาน）'!G12</f>
        <v>1</v>
      </c>
      <c r="G2" s="60">
        <v>0</v>
      </c>
      <c r="H2" s="61" t="str">
        <f>IF('订单信息（booking）'!B24=0,"",'接团书（ใปงาน）'!A16)</f>
        <v/>
      </c>
      <c r="I2" s="61" t="str">
        <f>IF('订单信息（booking）'!B25=0,"",'接团书（ใปงาน）'!A18)</f>
        <v/>
      </c>
      <c r="J2" s="55" t="str">
        <f>'订单信息（booking）'!A35</f>
        <v>任建业</v>
      </c>
      <c r="K2" s="56" t="str">
        <f>IF(AND('订单信息（booking）'!B25=0,'订单信息（booking）'!B24=0),"",'接团书（ใปงาน）'!G17)</f>
        <v/>
      </c>
      <c r="L2" s="59">
        <v>0</v>
      </c>
      <c r="M2" s="55"/>
      <c r="N2" s="55"/>
      <c r="O2" s="55"/>
      <c r="P2" s="55"/>
      <c r="Q2" s="91" t="str">
        <f>IF('订单信息（booking）'!C8=0,"",TEXT('订单信息（booking）'!F8,"dd")&amp;U37&amp;TEXT('订单信息（booking）'!G8,"dd")&amp;U32&amp;'订单信息（booking）'!A8)</f>
        <v/>
      </c>
      <c r="R2" s="100"/>
      <c r="S2" s="100"/>
      <c r="U2" s="55"/>
      <c r="V2" s="55"/>
      <c r="W2" s="55"/>
      <c r="X2" s="55"/>
      <c r="Y2" s="62"/>
      <c r="Z2" s="62"/>
      <c r="AA2" s="62"/>
      <c r="AB2" s="62"/>
      <c r="AC2" s="62"/>
      <c r="AD2" s="62"/>
    </row>
    <row r="3" spans="1:30" ht="24" customHeight="1" thickBot="1" x14ac:dyDescent="0.25">
      <c r="B3" s="55" t="str">
        <f>IF('订单信息（booking）'!G4="","",'订单信息（booking）'!G4)</f>
        <v/>
      </c>
      <c r="C3" s="55"/>
      <c r="D3" s="55"/>
      <c r="E3" s="55"/>
      <c r="F3" s="55"/>
      <c r="G3" s="55"/>
      <c r="H3" s="65" t="str">
        <f>IF('订单信息（booking）'!B24=0,"",'接团书（ใปงาน）'!B17)</f>
        <v/>
      </c>
      <c r="I3" s="65" t="str">
        <f>IF('订单信息（booking）'!B25=0,"",'接团书（ใปงาน）'!B19)</f>
        <v/>
      </c>
      <c r="J3" s="55" t="str">
        <f>'订单信息（booking）'!B35</f>
        <v>REN JIANYE</v>
      </c>
      <c r="K3" s="56" t="str">
        <f>IF(K2="","",VLOOKUP(K2,U44:V86,2,FALSE))</f>
        <v/>
      </c>
      <c r="L3" s="59">
        <v>0</v>
      </c>
      <c r="M3" s="55"/>
      <c r="N3" s="55"/>
      <c r="O3" s="55"/>
      <c r="P3" s="55"/>
      <c r="Q3" s="91" t="str">
        <f>IF('订单信息（booking）'!C9=0,"",TEXT('订单信息（booking）'!F9,"dd")&amp;U37&amp;TEXT('订单信息（booking）'!G9,"dd")&amp;U32&amp;'订单信息（booking）'!A9)</f>
        <v/>
      </c>
      <c r="R3" s="100"/>
      <c r="S3" s="100"/>
      <c r="U3" s="55"/>
      <c r="V3" s="55"/>
      <c r="W3" s="55"/>
      <c r="X3" s="55"/>
      <c r="Y3" s="62"/>
      <c r="Z3" s="62"/>
      <c r="AA3" s="62"/>
      <c r="AB3" s="62"/>
      <c r="AC3" s="62"/>
      <c r="AD3" s="62"/>
    </row>
    <row r="4" spans="1:30" ht="24" customHeight="1" thickBot="1" x14ac:dyDescent="0.2">
      <c r="Q4" s="91" t="str">
        <f>IF('订单信息（booking）'!C10=0,"",TEXT('订单信息（booking）'!F10,"dd")&amp;U37&amp;TEXT('订单信息（booking）'!G10,"dd")&amp;U32&amp;'订单信息（booking）'!A10)</f>
        <v/>
      </c>
      <c r="R4" s="100"/>
      <c r="S4" s="100"/>
    </row>
    <row r="5" spans="1:30" ht="15" thickBot="1" x14ac:dyDescent="0.2">
      <c r="Q5" s="91" t="str">
        <f>IF('订单信息（booking）'!C11=0,"",TEXT('订单信息（booking）'!F11,"dd")&amp;U37&amp;TEXT('订单信息（booking）'!G11,"dd")&amp;U32&amp;'订单信息（booking）'!A11)</f>
        <v/>
      </c>
      <c r="R5" s="100"/>
      <c r="S5" s="100"/>
    </row>
    <row r="6" spans="1:30" ht="27.75" customHeight="1" thickBot="1" x14ac:dyDescent="0.2">
      <c r="Q6" s="91" t="str">
        <f>IF('订单信息（booking）'!C12=0,"",TEXT('订单信息（booking）'!F12,"dd")&amp;U37&amp;TEXT('订单信息（booking）'!G12,"dd")&amp;U32&amp;'订单信息（booking）'!A12)</f>
        <v/>
      </c>
      <c r="R6" s="100"/>
      <c r="S6" s="100"/>
    </row>
    <row r="7" spans="1:30" ht="14.25" customHeight="1" thickBot="1" x14ac:dyDescent="0.2">
      <c r="Q7" s="91" t="str">
        <f>IF('订单信息（booking）'!A15=0,"",'订单信息（booking）'!A15&amp;" "&amp;TEXT('订单信息（booking）'!B15,"mm-dd"))&amp;" "&amp;'订单信息（booking）'!D15</f>
        <v xml:space="preserve"> </v>
      </c>
      <c r="R7" s="100"/>
      <c r="S7" s="100"/>
    </row>
    <row r="8" spans="1:30" ht="14.25" customHeight="1" thickBot="1" x14ac:dyDescent="0.2">
      <c r="Q8" s="91" t="str">
        <f>IF('订单信息（booking）'!A16=0,"",'订单信息（booking）'!A16&amp;" "&amp;TEXT('订单信息（booking）'!B16,"mm-dd"))&amp;" "&amp;'订单信息（booking）'!D16</f>
        <v xml:space="preserve"> </v>
      </c>
      <c r="R8" s="100"/>
      <c r="S8" s="100"/>
    </row>
    <row r="9" spans="1:30" ht="14.25" customHeight="1" thickBot="1" x14ac:dyDescent="0.2">
      <c r="Q9" s="91" t="str">
        <f>IF('订单信息（booking）'!A17=0,"",'订单信息（booking）'!A17&amp;" "&amp;TEXT('订单信息（booking）'!B17,"mm-dd"))&amp;" "&amp;'订单信息（booking）'!D17</f>
        <v xml:space="preserve"> </v>
      </c>
      <c r="R9" s="100"/>
      <c r="S9" s="100"/>
    </row>
    <row r="10" spans="1:30" ht="14.25" hidden="1" customHeight="1" thickBot="1" x14ac:dyDescent="0.2">
      <c r="Q10" s="91" t="str">
        <f>IF('订单信息（booking）'!A18=0,"",'订单信息（booking）'!A18&amp;" "&amp;TEXT('订单信息（booking）'!B18,"mm-dd"))&amp;" "&amp;'订单信息（booking）'!D18</f>
        <v xml:space="preserve"> </v>
      </c>
      <c r="R10" s="100"/>
      <c r="S10" s="100"/>
    </row>
    <row r="11" spans="1:30" ht="14.25" hidden="1" customHeight="1" thickBot="1" x14ac:dyDescent="0.2">
      <c r="Q11" s="91" t="str">
        <f>IF('订单信息（booking）'!A19=0,"",'订单信息（booking）'!A19&amp;" "&amp;TEXT('订单信息（booking）'!B19,"mm-dd"))&amp;" "&amp;'订单信息（booking）'!D19</f>
        <v xml:space="preserve"> </v>
      </c>
      <c r="R11" s="100"/>
      <c r="S11" s="100"/>
    </row>
    <row r="12" spans="1:30" ht="14.25" customHeight="1" thickBot="1" x14ac:dyDescent="0.2">
      <c r="Q12" s="91" t="str">
        <f>IF('订单信息（booking）'!A20=0,"",'订单信息（booking）'!A20&amp;" "&amp;TEXT('订单信息（booking）'!B20,"mm-dd"))&amp;" "&amp;'订单信息（booking）'!D20</f>
        <v xml:space="preserve"> </v>
      </c>
      <c r="R12" s="100"/>
      <c r="S12" s="100"/>
    </row>
    <row r="18" spans="1:19" ht="15" thickBot="1" x14ac:dyDescent="0.2"/>
    <row r="19" spans="1:19" ht="24.75" customHeight="1" thickBot="1" x14ac:dyDescent="0.3">
      <c r="A19" s="103" t="str">
        <f>'订单信息（booking）'!D3</f>
        <v>0414-O-24462969</v>
      </c>
      <c r="B19" s="104"/>
      <c r="C19" s="105" t="str">
        <f>IF('订单信息（booking）'!C7="","",'订单信息（booking）'!A7&amp;IF('订单信息（booking）'!L7=""," (&amp;)","("&amp;'订单信息（booking）'!L7&amp;")"&amp;" (&amp;)"))&amp;IF('订单信息（booking）'!C8="","",'订单信息（booking）'!A8&amp;IF('订单信息（booking）'!L8=""," (&amp;)","("&amp;'订单信息（booking）'!L8&amp;")"&amp;" (&amp;)"))&amp;IF('订单信息（booking）'!C9="","",'订单信息（booking）'!A9&amp;IF('订单信息（booking）'!L9=""," (&amp;)","("&amp;'订单信息（booking）'!L9&amp;")"&amp;" (&amp;)"))&amp;IF('订单信息（booking）'!C10="","",'订单信息（booking）'!A10&amp;IF('订单信息（booking）'!L10=""," (&amp;)","("&amp;'订单信息（booking）'!L10&amp;")"&amp;" (&amp;)"))&amp;IF('订单信息（booking）'!C11="","",'订单信息（booking）'!A11&amp;IF('订单信息（booking）'!L11=""," (&amp;)","("&amp;'订单信息（booking）'!L11&amp;")"&amp;" (&amp;)"))&amp;IF('订单信息（booking）'!C12="","",'订单信息（booking）'!A12&amp;IF('订单信息（booking）'!L12=""," (&amp;)","("&amp;'订单信息（booking）'!L12&amp;")"&amp;" (&amp;)"))&amp;IF('订单信息（booking）'!A15="","",'订单信息（booking）'!A15&amp;" (&amp;)")&amp;IF('订单信息（booking）'!A16="","",'订单信息（booking）'!A16&amp;" (&amp;)")&amp;IF('订单信息（booking）'!A17="","",'订单信息（booking）'!A17&amp;" (&amp;)")&amp;IF('订单信息（booking）'!A18="","",'订单信息（booking）'!A18&amp;" (&amp;)")&amp;IF('订单信息（booking）'!A19="","",'订单信息（booking）'!A19&amp;" (&amp;)")&amp;IF('订单信息（booking）'!A20="","",'订单信息（booking）'!A20)</f>
        <v>Mirage Patong Phuket Hotel (&amp;)</v>
      </c>
      <c r="D19" s="104"/>
    </row>
    <row r="20" spans="1:19" ht="18" customHeight="1" x14ac:dyDescent="0.15"/>
    <row r="21" spans="1:19" ht="18" customHeight="1" x14ac:dyDescent="0.15"/>
    <row r="22" spans="1:19" ht="18" customHeight="1" x14ac:dyDescent="0.15"/>
    <row r="23" spans="1:19" ht="18" customHeight="1" x14ac:dyDescent="0.15"/>
    <row r="24" spans="1:19" ht="18" customHeight="1" thickBot="1" x14ac:dyDescent="0.2"/>
    <row r="25" spans="1:19" ht="24.75" customHeight="1" thickBot="1" x14ac:dyDescent="0.3">
      <c r="A25" s="103" t="str">
        <f>"修改单"&amp;'订单信息（booking）'!D3</f>
        <v>修改单0414-O-24462969</v>
      </c>
      <c r="B25" s="104"/>
      <c r="C25" s="105" t="str">
        <f>IF('订单信息（booking）'!C7="","",'订单信息（booking）'!A7&amp;IF('订单信息（booking）'!L7=""," (&amp;)","("&amp;'订单信息（booking）'!L7&amp;")"&amp;" (&amp;)"))&amp;IF('订单信息（booking）'!C8="","",'订单信息（booking）'!A8&amp;IF('订单信息（booking）'!L8=""," (&amp;)","("&amp;'订单信息（booking）'!L8&amp;")"&amp;" (&amp;)"))&amp;IF('订单信息（booking）'!C9="","",'订单信息（booking）'!A9&amp;IF('订单信息（booking）'!L9=""," (&amp;)","("&amp;'订单信息（booking）'!L9&amp;")"&amp;" (&amp;)"))&amp;IF('订单信息（booking）'!C10="","",'订单信息（booking）'!A10&amp;IF('订单信息（booking）'!L10=""," (&amp;)","("&amp;'订单信息（booking）'!L10&amp;")"&amp;" (&amp;)"))&amp;IF('订单信息（booking）'!C11="","",'订单信息（booking）'!A11&amp;IF('订单信息（booking）'!L11=""," (&amp;)","("&amp;'订单信息（booking）'!L11&amp;")"&amp;" (&amp;)"))&amp;IF('订单信息（booking）'!C12="","",'订单信息（booking）'!A12&amp;IF('订单信息（booking）'!L12=""," (&amp;)","("&amp;'订单信息（booking）'!L12&amp;")"&amp;" (&amp;)"))&amp;IF('订单信息（booking）'!A15="","",'订单信息（booking）'!A15&amp;" (&amp;)")&amp;IF('订单信息（booking）'!A16="","",'订单信息（booking）'!A16&amp;" (&amp;)")&amp;IF('订单信息（booking）'!A17="","",'订单信息（booking）'!A17&amp;" (&amp;)")&amp;IF('订单信息（booking）'!A18="","",'订单信息（booking）'!A18&amp;" (&amp;)")&amp;IF('订单信息（booking）'!A19="","",'订单信息（booking）'!A19&amp;" (&amp;)")&amp;IF('订单信息（booking）'!A20="","",'订单信息（booking）'!A20)</f>
        <v>Mirage Patong Phuket Hotel (&amp;)</v>
      </c>
      <c r="D25" s="104"/>
    </row>
    <row r="27" spans="1:19" s="80" customFormat="1" ht="18" customHeight="1" x14ac:dyDescent="0.15">
      <c r="Q27" s="92"/>
      <c r="R27" s="92"/>
      <c r="S27" s="92"/>
    </row>
    <row r="28" spans="1:19" s="80" customFormat="1" ht="18" customHeight="1" x14ac:dyDescent="0.15">
      <c r="Q28" s="92"/>
      <c r="R28" s="92"/>
      <c r="S28" s="92"/>
    </row>
    <row r="29" spans="1:19" s="80" customFormat="1" ht="18" customHeight="1" x14ac:dyDescent="0.15">
      <c r="Q29" s="92"/>
      <c r="R29" s="92"/>
      <c r="S29" s="92"/>
    </row>
    <row r="30" spans="1:19" s="80" customFormat="1" ht="18" customHeight="1" x14ac:dyDescent="0.15">
      <c r="Q30" s="92"/>
      <c r="R30" s="92"/>
      <c r="S30" s="92"/>
    </row>
    <row r="31" spans="1:19" s="80" customFormat="1" ht="18" customHeight="1" x14ac:dyDescent="0.15">
      <c r="Q31" s="92"/>
      <c r="R31" s="92"/>
      <c r="S31" s="92"/>
    </row>
    <row r="32" spans="1:19" s="80" customFormat="1" ht="18" customHeight="1" x14ac:dyDescent="0.15">
      <c r="Q32" s="92"/>
      <c r="R32" s="92"/>
      <c r="S32" s="92"/>
    </row>
    <row r="33" spans="17:26" s="80" customFormat="1" ht="18" customHeight="1" x14ac:dyDescent="0.15">
      <c r="Q33" s="92"/>
      <c r="R33" s="92"/>
      <c r="S33" s="92"/>
    </row>
    <row r="34" spans="17:26" s="80" customFormat="1" ht="18" customHeight="1" x14ac:dyDescent="0.15">
      <c r="Q34" s="92"/>
      <c r="R34" s="92"/>
      <c r="S34" s="92"/>
    </row>
    <row r="35" spans="17:26" s="80" customFormat="1" ht="18" customHeight="1" x14ac:dyDescent="0.15">
      <c r="Q35" s="92"/>
      <c r="R35" s="92"/>
      <c r="S35" s="92"/>
    </row>
    <row r="36" spans="17:26" s="80" customFormat="1" ht="18" customHeight="1" x14ac:dyDescent="0.15">
      <c r="Q36" s="92"/>
      <c r="R36" s="92"/>
      <c r="S36" s="92"/>
      <c r="U36" s="80" t="s">
        <v>41</v>
      </c>
    </row>
    <row r="37" spans="17:26" s="80" customFormat="1" ht="18" customHeight="1" x14ac:dyDescent="0.15">
      <c r="Q37" s="92"/>
      <c r="R37" s="92"/>
      <c r="S37" s="53" t="s">
        <v>35</v>
      </c>
      <c r="U37" s="80" t="s">
        <v>42</v>
      </c>
    </row>
    <row r="38" spans="17:26" s="80" customFormat="1" ht="18" customHeight="1" x14ac:dyDescent="0.15">
      <c r="Q38" s="92"/>
      <c r="R38" s="92"/>
      <c r="S38" s="54" t="s">
        <v>36</v>
      </c>
      <c r="U38" s="80" t="s">
        <v>60</v>
      </c>
    </row>
    <row r="39" spans="17:26" s="80" customFormat="1" ht="18" customHeight="1" x14ac:dyDescent="0.15">
      <c r="Q39" s="92"/>
      <c r="R39" s="92"/>
      <c r="S39" s="54" t="s">
        <v>37</v>
      </c>
      <c r="U39" s="81" t="s">
        <v>94</v>
      </c>
    </row>
    <row r="40" spans="17:26" s="80" customFormat="1" ht="18" customHeight="1" x14ac:dyDescent="0.15">
      <c r="Q40" s="92"/>
      <c r="R40" s="92"/>
      <c r="S40" s="54" t="s">
        <v>39</v>
      </c>
      <c r="U40" s="81" t="s">
        <v>952</v>
      </c>
    </row>
    <row r="41" spans="17:26" s="80" customFormat="1" ht="18" customHeight="1" x14ac:dyDescent="0.15">
      <c r="Q41" s="92"/>
      <c r="R41" s="92"/>
      <c r="S41" s="54" t="s">
        <v>955</v>
      </c>
      <c r="U41" s="81" t="s">
        <v>954</v>
      </c>
      <c r="X41" s="80" t="str">
        <f>'订单信息（booking）'!A7</f>
        <v>Mirage Patong Phuket Hotel</v>
      </c>
      <c r="Y41" s="80" t="str">
        <f>VLOOKUP(X41,酒店!A1:C241,2,FALSE)</f>
        <v>HTM002_</v>
      </c>
      <c r="Z41" s="80" t="str">
        <f>VLOOKUP(X41,酒店!A1:C241,3,FALSE)</f>
        <v>HTMPC002_</v>
      </c>
    </row>
    <row r="42" spans="17:26" s="80" customFormat="1" ht="18" customHeight="1" x14ac:dyDescent="0.15">
      <c r="Q42" s="92"/>
      <c r="R42" s="92"/>
      <c r="S42" s="54" t="s">
        <v>40</v>
      </c>
      <c r="U42" s="81" t="s">
        <v>95</v>
      </c>
      <c r="X42" s="80">
        <f>'订单信息（booking）'!A8</f>
        <v>0</v>
      </c>
      <c r="Y42" s="80" t="e">
        <f>VLOOKUP(X42,酒店!A1:C241,2,FALSE)</f>
        <v>#N/A</v>
      </c>
      <c r="Z42" s="80" t="e">
        <f>VLOOKUP(X42,酒店!A1:C241,3,FALSE)</f>
        <v>#N/A</v>
      </c>
    </row>
    <row r="43" spans="17:26" s="80" customFormat="1" ht="18" customHeight="1" x14ac:dyDescent="0.15">
      <c r="Q43" s="92"/>
      <c r="R43" s="92"/>
      <c r="S43" s="54" t="s">
        <v>956</v>
      </c>
      <c r="U43" s="80" t="s">
        <v>96</v>
      </c>
      <c r="X43" s="80">
        <f>'订单信息（booking）'!A9</f>
        <v>0</v>
      </c>
      <c r="Y43" s="80" t="e">
        <f>VLOOKUP(X43,酒店!A1:C241,2,FALSE)</f>
        <v>#N/A</v>
      </c>
      <c r="Z43" s="80" t="e">
        <f>VLOOKUP(X43,酒店!A1:C241,3,FALSE)</f>
        <v>#N/A</v>
      </c>
    </row>
    <row r="44" spans="17:26" s="80" customFormat="1" ht="18" customHeight="1" x14ac:dyDescent="0.15">
      <c r="Q44" s="92"/>
      <c r="R44" s="92"/>
      <c r="S44" s="92"/>
      <c r="U44" s="82" t="s">
        <v>67</v>
      </c>
      <c r="V44" s="83" t="s">
        <v>76</v>
      </c>
      <c r="X44" s="80">
        <f>'订单信息（booking）'!A10</f>
        <v>0</v>
      </c>
      <c r="Y44" s="80" t="e">
        <f>VLOOKUP(X44,酒店!A1:C241,2,FALSE)</f>
        <v>#N/A</v>
      </c>
      <c r="Z44" s="80" t="e">
        <f>VLOOKUP(X44,酒店!A1:C241,3,FALSE)</f>
        <v>#N/A</v>
      </c>
    </row>
    <row r="45" spans="17:26" s="80" customFormat="1" ht="18" customHeight="1" x14ac:dyDescent="0.15">
      <c r="Q45" s="92"/>
      <c r="R45" s="92"/>
      <c r="S45" s="92"/>
      <c r="U45" s="82" t="s">
        <v>70</v>
      </c>
      <c r="V45" s="83" t="s">
        <v>78</v>
      </c>
      <c r="X45" s="80">
        <f>'订单信息（booking）'!A11</f>
        <v>0</v>
      </c>
      <c r="Y45" s="80" t="e">
        <f>VLOOKUP(X45,酒店!A1:C241,2,FALSE)</f>
        <v>#N/A</v>
      </c>
      <c r="Z45" s="80" t="e">
        <f>VLOOKUP(X45,酒店!A1:C241,3,FALSE)</f>
        <v>#N/A</v>
      </c>
    </row>
    <row r="46" spans="17:26" s="80" customFormat="1" ht="18" customHeight="1" x14ac:dyDescent="0.15">
      <c r="Q46" s="92"/>
      <c r="R46" s="92"/>
      <c r="S46" s="92"/>
      <c r="U46" s="82" t="s">
        <v>71</v>
      </c>
      <c r="V46" s="83" t="s">
        <v>79</v>
      </c>
      <c r="X46" s="80">
        <f>'订单信息（booking）'!A12</f>
        <v>0</v>
      </c>
      <c r="Y46" s="80" t="e">
        <f>VLOOKUP(X46,酒店!A1:C241,2,FALSE)</f>
        <v>#N/A</v>
      </c>
      <c r="Z46" s="80" t="e">
        <f>VLOOKUP(X46,酒店!A1:C241,3,FALSE)</f>
        <v>#N/A</v>
      </c>
    </row>
    <row r="47" spans="17:26" s="80" customFormat="1" ht="18" customHeight="1" x14ac:dyDescent="0.15">
      <c r="Q47" s="92"/>
      <c r="R47" s="92"/>
      <c r="S47" s="92"/>
      <c r="U47" s="82" t="s">
        <v>565</v>
      </c>
      <c r="V47" s="83" t="s">
        <v>566</v>
      </c>
    </row>
    <row r="48" spans="17:26" s="80" customFormat="1" ht="18" customHeight="1" x14ac:dyDescent="0.15">
      <c r="Q48" s="92"/>
      <c r="R48" s="92"/>
      <c r="S48" s="92"/>
      <c r="U48" s="82" t="s">
        <v>73</v>
      </c>
      <c r="V48" s="83" t="s">
        <v>81</v>
      </c>
      <c r="X48" s="80">
        <f>'订单信息（booking）'!A15</f>
        <v>0</v>
      </c>
      <c r="Y48" s="80" t="e">
        <f>VLOOKUP(X48,酒店!A243:B284,2,FALSE)</f>
        <v>#N/A</v>
      </c>
    </row>
    <row r="49" spans="17:25" s="80" customFormat="1" ht="18" customHeight="1" x14ac:dyDescent="0.15">
      <c r="Q49" s="92"/>
      <c r="R49" s="92"/>
      <c r="S49" s="92"/>
      <c r="U49" s="82" t="s">
        <v>620</v>
      </c>
      <c r="V49" s="83" t="s">
        <v>621</v>
      </c>
      <c r="X49" s="80">
        <f>'订单信息（booking）'!A16</f>
        <v>0</v>
      </c>
      <c r="Y49" s="80" t="e">
        <f>VLOOKUP(X49,酒店!A243:B284,2,FALSE)</f>
        <v>#N/A</v>
      </c>
    </row>
    <row r="50" spans="17:25" s="80" customFormat="1" ht="18" customHeight="1" x14ac:dyDescent="0.15">
      <c r="Q50" s="92"/>
      <c r="R50" s="92"/>
      <c r="S50" s="92"/>
      <c r="U50" s="82" t="s">
        <v>72</v>
      </c>
      <c r="V50" s="83" t="s">
        <v>80</v>
      </c>
      <c r="X50" s="80">
        <f>'订单信息（booking）'!A17</f>
        <v>0</v>
      </c>
      <c r="Y50" s="80" t="e">
        <f>VLOOKUP(X50,酒店!A243:B284,2,FALSE)</f>
        <v>#N/A</v>
      </c>
    </row>
    <row r="51" spans="17:25" s="80" customFormat="1" ht="18" customHeight="1" x14ac:dyDescent="0.15">
      <c r="Q51" s="92"/>
      <c r="R51" s="92"/>
      <c r="S51" s="92"/>
      <c r="U51" s="82" t="s">
        <v>100</v>
      </c>
      <c r="V51" s="86" t="s">
        <v>101</v>
      </c>
      <c r="X51" s="80">
        <f>'订单信息（booking）'!A18</f>
        <v>0</v>
      </c>
      <c r="Y51" s="80" t="e">
        <f>VLOOKUP(X51,酒店!A243:B284,2,FALSE)</f>
        <v>#N/A</v>
      </c>
    </row>
    <row r="52" spans="17:25" s="80" customFormat="1" ht="18" customHeight="1" x14ac:dyDescent="0.15">
      <c r="Q52" s="92"/>
      <c r="R52" s="92"/>
      <c r="S52" s="92"/>
      <c r="U52" s="82" t="s">
        <v>560</v>
      </c>
      <c r="V52" s="83" t="s">
        <v>561</v>
      </c>
      <c r="X52" s="80">
        <f>'订单信息（booking）'!A19</f>
        <v>0</v>
      </c>
      <c r="Y52" s="80" t="e">
        <f>VLOOKUP(X52,酒店!A243:B284,2,FALSE)</f>
        <v>#N/A</v>
      </c>
    </row>
    <row r="53" spans="17:25" s="80" customFormat="1" ht="18" customHeight="1" x14ac:dyDescent="0.15">
      <c r="Q53" s="92"/>
      <c r="R53" s="92"/>
      <c r="S53" s="92"/>
      <c r="U53" s="82" t="s">
        <v>654</v>
      </c>
      <c r="V53" s="83" t="s">
        <v>605</v>
      </c>
      <c r="X53" s="80">
        <f>'订单信息（booking）'!A20</f>
        <v>0</v>
      </c>
      <c r="Y53" s="80" t="e">
        <f>VLOOKUP(X53,酒店!A243:B284,2,FALSE)</f>
        <v>#N/A</v>
      </c>
    </row>
    <row r="54" spans="17:25" s="80" customFormat="1" ht="18" customHeight="1" x14ac:dyDescent="0.15">
      <c r="Q54" s="92"/>
      <c r="R54" s="92"/>
      <c r="S54" s="92"/>
      <c r="U54" s="82" t="s">
        <v>602</v>
      </c>
      <c r="V54" s="83" t="s">
        <v>606</v>
      </c>
    </row>
    <row r="55" spans="17:25" s="80" customFormat="1" ht="18" customHeight="1" x14ac:dyDescent="0.15">
      <c r="Q55" s="92"/>
      <c r="R55" s="92"/>
      <c r="S55" s="92"/>
      <c r="U55" s="82" t="s">
        <v>709</v>
      </c>
      <c r="V55" s="83" t="s">
        <v>710</v>
      </c>
    </row>
    <row r="56" spans="17:25" s="80" customFormat="1" ht="18" customHeight="1" x14ac:dyDescent="0.15">
      <c r="Q56" s="92"/>
      <c r="R56" s="92"/>
      <c r="S56" s="92"/>
      <c r="U56" s="82" t="s">
        <v>711</v>
      </c>
      <c r="V56" s="83" t="s">
        <v>712</v>
      </c>
    </row>
    <row r="57" spans="17:25" s="80" customFormat="1" ht="18" customHeight="1" x14ac:dyDescent="0.15">
      <c r="Q57" s="92"/>
      <c r="R57" s="92"/>
      <c r="S57" s="92"/>
      <c r="U57" s="82" t="s">
        <v>603</v>
      </c>
      <c r="V57" s="83" t="s">
        <v>607</v>
      </c>
    </row>
    <row r="58" spans="17:25" s="80" customFormat="1" ht="18" customHeight="1" x14ac:dyDescent="0.15">
      <c r="Q58" s="92"/>
      <c r="R58" s="92"/>
      <c r="S58" s="92"/>
      <c r="U58" s="82" t="s">
        <v>604</v>
      </c>
      <c r="V58" s="83" t="s">
        <v>608</v>
      </c>
    </row>
    <row r="59" spans="17:25" s="80" customFormat="1" ht="18" customHeight="1" x14ac:dyDescent="0.15">
      <c r="Q59" s="92"/>
      <c r="R59" s="92"/>
      <c r="S59" s="92"/>
      <c r="U59" s="82" t="s">
        <v>652</v>
      </c>
      <c r="V59" s="83" t="s">
        <v>663</v>
      </c>
    </row>
    <row r="60" spans="17:25" s="80" customFormat="1" ht="18" customHeight="1" x14ac:dyDescent="0.15">
      <c r="Q60" s="92"/>
      <c r="R60" s="92"/>
      <c r="S60" s="92"/>
      <c r="U60" s="82" t="s">
        <v>653</v>
      </c>
      <c r="V60" s="83" t="s">
        <v>662</v>
      </c>
    </row>
    <row r="61" spans="17:25" s="80" customFormat="1" ht="18" customHeight="1" x14ac:dyDescent="0.15">
      <c r="Q61" s="92"/>
      <c r="R61" s="92"/>
      <c r="S61" s="92"/>
      <c r="U61" s="82" t="s">
        <v>75</v>
      </c>
      <c r="V61" s="83" t="s">
        <v>84</v>
      </c>
    </row>
    <row r="62" spans="17:25" s="80" customFormat="1" ht="18" customHeight="1" x14ac:dyDescent="0.15">
      <c r="Q62" s="92"/>
      <c r="R62" s="92"/>
      <c r="S62" s="92"/>
      <c r="U62" s="82" t="s">
        <v>74</v>
      </c>
      <c r="V62" s="83" t="s">
        <v>82</v>
      </c>
    </row>
    <row r="63" spans="17:25" s="80" customFormat="1" ht="18" customHeight="1" x14ac:dyDescent="0.15">
      <c r="Q63" s="92"/>
      <c r="R63" s="92"/>
      <c r="S63" s="92"/>
      <c r="U63" s="82" t="s">
        <v>668</v>
      </c>
      <c r="V63" s="83" t="s">
        <v>669</v>
      </c>
    </row>
    <row r="64" spans="17:25" s="80" customFormat="1" ht="18" customHeight="1" x14ac:dyDescent="0.15">
      <c r="Q64" s="92"/>
      <c r="R64" s="92"/>
      <c r="S64" s="92"/>
      <c r="U64" s="82" t="s">
        <v>64</v>
      </c>
      <c r="V64" s="83" t="s">
        <v>85</v>
      </c>
    </row>
    <row r="65" spans="17:22" s="80" customFormat="1" ht="18" customHeight="1" x14ac:dyDescent="0.15">
      <c r="Q65" s="92"/>
      <c r="R65" s="92"/>
      <c r="S65" s="92"/>
      <c r="U65" s="82" t="s">
        <v>622</v>
      </c>
      <c r="V65" s="83" t="s">
        <v>86</v>
      </c>
    </row>
    <row r="66" spans="17:22" s="80" customFormat="1" ht="18" customHeight="1" x14ac:dyDescent="0.15">
      <c r="Q66" s="92"/>
      <c r="R66" s="92"/>
      <c r="S66" s="92"/>
      <c r="U66" s="82" t="s">
        <v>65</v>
      </c>
      <c r="V66" s="83" t="s">
        <v>87</v>
      </c>
    </row>
    <row r="67" spans="17:22" s="80" customFormat="1" ht="18" customHeight="1" x14ac:dyDescent="0.15">
      <c r="Q67" s="92"/>
      <c r="R67" s="92"/>
      <c r="S67" s="92"/>
      <c r="U67" s="82" t="s">
        <v>61</v>
      </c>
      <c r="V67" s="83" t="s">
        <v>89</v>
      </c>
    </row>
    <row r="68" spans="17:22" s="80" customFormat="1" ht="18" customHeight="1" x14ac:dyDescent="0.15">
      <c r="Q68" s="92"/>
      <c r="R68" s="92"/>
      <c r="S68" s="92"/>
      <c r="U68" s="82" t="s">
        <v>66</v>
      </c>
      <c r="V68" s="83" t="s">
        <v>651</v>
      </c>
    </row>
    <row r="69" spans="17:22" s="80" customFormat="1" ht="18" customHeight="1" x14ac:dyDescent="0.15">
      <c r="Q69" s="92"/>
      <c r="R69" s="92"/>
      <c r="S69" s="92"/>
      <c r="U69" s="82" t="s">
        <v>733</v>
      </c>
      <c r="V69" s="83" t="s">
        <v>734</v>
      </c>
    </row>
    <row r="70" spans="17:22" s="80" customFormat="1" ht="18" customHeight="1" x14ac:dyDescent="0.15">
      <c r="Q70" s="92"/>
      <c r="R70" s="92"/>
      <c r="S70" s="92"/>
      <c r="U70" s="82" t="s">
        <v>68</v>
      </c>
      <c r="V70" s="83" t="s">
        <v>77</v>
      </c>
    </row>
    <row r="71" spans="17:22" s="80" customFormat="1" ht="18" customHeight="1" x14ac:dyDescent="0.15">
      <c r="Q71" s="92"/>
      <c r="R71" s="92"/>
      <c r="S71" s="92"/>
      <c r="U71" s="82" t="s">
        <v>776</v>
      </c>
      <c r="V71" s="83" t="s">
        <v>777</v>
      </c>
    </row>
    <row r="72" spans="17:22" s="80" customFormat="1" ht="18" customHeight="1" x14ac:dyDescent="0.15">
      <c r="Q72" s="92"/>
      <c r="R72" s="92"/>
      <c r="S72" s="92"/>
      <c r="U72" s="82" t="s">
        <v>69</v>
      </c>
      <c r="V72" s="86" t="s">
        <v>102</v>
      </c>
    </row>
    <row r="73" spans="17:22" s="80" customFormat="1" ht="18" customHeight="1" x14ac:dyDescent="0.15">
      <c r="Q73" s="92"/>
      <c r="R73" s="92"/>
      <c r="S73" s="92"/>
      <c r="U73" s="82" t="s">
        <v>97</v>
      </c>
      <c r="V73" s="83" t="s">
        <v>88</v>
      </c>
    </row>
    <row r="74" spans="17:22" s="80" customFormat="1" ht="18" customHeight="1" x14ac:dyDescent="0.15">
      <c r="Q74" s="92"/>
      <c r="R74" s="92"/>
      <c r="S74" s="92"/>
      <c r="U74" s="84" t="s">
        <v>92</v>
      </c>
      <c r="V74" s="85" t="s">
        <v>93</v>
      </c>
    </row>
    <row r="75" spans="17:22" s="80" customFormat="1" ht="18" customHeight="1" x14ac:dyDescent="0.15">
      <c r="Q75" s="92"/>
      <c r="R75" s="92"/>
      <c r="S75" s="92"/>
      <c r="U75" s="84" t="s">
        <v>618</v>
      </c>
      <c r="V75" s="85" t="s">
        <v>619</v>
      </c>
    </row>
    <row r="76" spans="17:22" s="80" customFormat="1" ht="18" customHeight="1" x14ac:dyDescent="0.15">
      <c r="Q76" s="92"/>
      <c r="R76" s="92"/>
      <c r="S76" s="92"/>
      <c r="U76" s="84" t="s">
        <v>62</v>
      </c>
      <c r="V76" s="85" t="s">
        <v>90</v>
      </c>
    </row>
    <row r="77" spans="17:22" s="80" customFormat="1" ht="18" customHeight="1" x14ac:dyDescent="0.15">
      <c r="Q77" s="92"/>
      <c r="R77" s="92"/>
      <c r="S77" s="92"/>
      <c r="U77" s="84" t="s">
        <v>655</v>
      </c>
      <c r="V77" s="85" t="s">
        <v>656</v>
      </c>
    </row>
    <row r="78" spans="17:22" s="80" customFormat="1" ht="18" customHeight="1" x14ac:dyDescent="0.15">
      <c r="Q78" s="92"/>
      <c r="R78" s="92"/>
      <c r="S78" s="92"/>
      <c r="U78" s="84" t="s">
        <v>723</v>
      </c>
      <c r="V78" s="85" t="s">
        <v>724</v>
      </c>
    </row>
    <row r="79" spans="17:22" s="80" customFormat="1" ht="18" customHeight="1" x14ac:dyDescent="0.15">
      <c r="Q79" s="92"/>
      <c r="R79" s="92"/>
      <c r="S79" s="92"/>
      <c r="U79" s="84" t="s">
        <v>751</v>
      </c>
      <c r="V79" s="85" t="s">
        <v>752</v>
      </c>
    </row>
    <row r="80" spans="17:22" s="80" customFormat="1" ht="18" customHeight="1" x14ac:dyDescent="0.15">
      <c r="Q80" s="92"/>
      <c r="R80" s="92"/>
      <c r="S80" s="92"/>
      <c r="U80" s="84" t="s">
        <v>749</v>
      </c>
      <c r="V80" s="85" t="s">
        <v>750</v>
      </c>
    </row>
    <row r="81" spans="17:22" s="80" customFormat="1" ht="18" customHeight="1" x14ac:dyDescent="0.15">
      <c r="Q81" s="92"/>
      <c r="R81" s="92"/>
      <c r="S81" s="92"/>
      <c r="U81" s="84" t="s">
        <v>708</v>
      </c>
      <c r="V81" s="85" t="s">
        <v>713</v>
      </c>
    </row>
    <row r="82" spans="17:22" s="80" customFormat="1" ht="18" customHeight="1" x14ac:dyDescent="0.15">
      <c r="Q82" s="92"/>
      <c r="R82" s="92"/>
      <c r="S82" s="92"/>
      <c r="U82" s="84" t="s">
        <v>778</v>
      </c>
      <c r="V82" s="85" t="s">
        <v>780</v>
      </c>
    </row>
    <row r="83" spans="17:22" s="80" customFormat="1" ht="18" customHeight="1" x14ac:dyDescent="0.15">
      <c r="Q83" s="92"/>
      <c r="R83" s="92"/>
      <c r="S83" s="92"/>
      <c r="U83" s="84" t="s">
        <v>779</v>
      </c>
      <c r="V83" s="85" t="s">
        <v>781</v>
      </c>
    </row>
    <row r="84" spans="17:22" s="80" customFormat="1" ht="18" customHeight="1" x14ac:dyDescent="0.15">
      <c r="Q84" s="92"/>
      <c r="R84" s="92"/>
      <c r="S84" s="92"/>
      <c r="U84" s="84" t="s">
        <v>670</v>
      </c>
      <c r="V84" s="85" t="s">
        <v>671</v>
      </c>
    </row>
    <row r="85" spans="17:22" s="80" customFormat="1" ht="18" customHeight="1" x14ac:dyDescent="0.15">
      <c r="Q85" s="92"/>
      <c r="R85" s="92"/>
      <c r="S85" s="92"/>
      <c r="U85" s="84" t="s">
        <v>63</v>
      </c>
      <c r="V85" s="85" t="s">
        <v>91</v>
      </c>
    </row>
    <row r="86" spans="17:22" s="80" customFormat="1" ht="18" customHeight="1" x14ac:dyDescent="0.15">
      <c r="Q86" s="92"/>
      <c r="R86" s="92"/>
      <c r="S86" s="92"/>
      <c r="U86" s="82" t="s">
        <v>98</v>
      </c>
      <c r="V86" s="83" t="s">
        <v>83</v>
      </c>
    </row>
    <row r="87" spans="17:22" ht="21" customHeight="1" x14ac:dyDescent="0.15">
      <c r="U87" s="82" t="s">
        <v>693</v>
      </c>
      <c r="V87" s="83" t="s">
        <v>694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"/>
  <sheetViews>
    <sheetView workbookViewId="0">
      <selection activeCell="B32" sqref="B32"/>
    </sheetView>
  </sheetViews>
  <sheetFormatPr defaultRowHeight="14.25" x14ac:dyDescent="0.15"/>
  <cols>
    <col min="1" max="1" width="18.375" customWidth="1"/>
    <col min="2" max="2" width="21" customWidth="1"/>
    <col min="3" max="3" width="19.375" customWidth="1"/>
    <col min="4" max="4" width="17.75" customWidth="1"/>
    <col min="5" max="5" width="19" customWidth="1"/>
    <col min="6" max="6" width="18.125" customWidth="1"/>
    <col min="7" max="7" width="21.25" customWidth="1"/>
    <col min="8" max="8" width="11.375" customWidth="1"/>
    <col min="9" max="9" width="20.625" customWidth="1"/>
    <col min="10" max="10" width="25.5" customWidth="1"/>
    <col min="11" max="11" width="19.375" customWidth="1"/>
  </cols>
  <sheetData>
    <row r="1" spans="1:14" ht="27" x14ac:dyDescent="0.3">
      <c r="A1" s="13" t="s">
        <v>17</v>
      </c>
      <c r="B1" s="13" t="s">
        <v>19</v>
      </c>
      <c r="C1" s="6" t="s">
        <v>11</v>
      </c>
      <c r="D1" s="7" t="s">
        <v>485</v>
      </c>
      <c r="E1" s="7" t="s">
        <v>15</v>
      </c>
      <c r="F1" s="5" t="s">
        <v>16</v>
      </c>
      <c r="G1" s="1" t="s">
        <v>3</v>
      </c>
      <c r="H1" s="5" t="s">
        <v>12</v>
      </c>
      <c r="I1" s="5" t="s">
        <v>13</v>
      </c>
      <c r="J1" s="10" t="s">
        <v>600</v>
      </c>
      <c r="K1" s="5" t="s">
        <v>18</v>
      </c>
    </row>
    <row r="2" spans="1:14" ht="18.75" x14ac:dyDescent="0.15">
      <c r="A2" s="12" t="str">
        <f>IF('接团书（ใปงาน）'!A16="","",'订单信息（booking）'!D3)</f>
        <v/>
      </c>
      <c r="B2" s="18" t="str">
        <f>IF('接团书（ใปงาน）'!A16="","","รับเข้า")</f>
        <v/>
      </c>
      <c r="C2" s="15" t="str">
        <f>'接团书（ใปงาน）'!A16</f>
        <v/>
      </c>
      <c r="D2" s="79" t="str">
        <f>'接团书（ใปงาน）'!B17&amp;" "&amp;'接团书（ใปงาน）'!B16</f>
        <v xml:space="preserve"> </v>
      </c>
      <c r="E2" s="11" t="str">
        <f>IF(C2="","",'接团书（ใปงาน）'!C16)</f>
        <v/>
      </c>
      <c r="F2" s="4" t="str">
        <f>'接团书（ใปงาน）'!D16</f>
        <v/>
      </c>
      <c r="G2" s="8" t="str">
        <f>IF('接团书（ใปงาน）'!A16="","",详细信息!J2&amp;详细信息!J3)</f>
        <v/>
      </c>
      <c r="H2" s="2" t="str">
        <f>'接团书（ใปงาน）'!E16</f>
        <v/>
      </c>
      <c r="I2" s="2" t="str">
        <f>'接团书（ใปงาน）'!F16</f>
        <v/>
      </c>
      <c r="J2" s="4" t="str">
        <f>IF('接团书（ใปงาน）'!A16="","",详细信息!K2&amp;"【"&amp;详细信息!K3&amp;"】")</f>
        <v/>
      </c>
      <c r="K2" s="12" t="str">
        <f>ป้ายชื่อลูกค้า!A12</f>
        <v/>
      </c>
      <c r="N2" s="12"/>
    </row>
    <row r="3" spans="1:14" ht="18.75" x14ac:dyDescent="0.15">
      <c r="A3" s="12" t="str">
        <f>IF('接团书（ใปงาน）'!A18="","",'订单信息（booking）'!D3)</f>
        <v/>
      </c>
      <c r="B3" s="18" t="str">
        <f>IF('接团书（ใปงาน）'!A18="","","ส่งออก")</f>
        <v/>
      </c>
      <c r="C3" s="15" t="str">
        <f>IF('接团书（ใปงาน）'!A18="","",'接团书（ใปงาน）'!A18)</f>
        <v/>
      </c>
      <c r="D3" s="3" t="str">
        <f>'接团书（ใปงาน）'!B19&amp;" "&amp;'接团书（ใปงาน）'!B18</f>
        <v xml:space="preserve"> </v>
      </c>
      <c r="E3" s="4" t="str">
        <f>'接团书（ใปงาน）'!C18</f>
        <v/>
      </c>
      <c r="F3" s="11" t="str">
        <f>IF(C3="","",'接团书（ใปงาน）'!D18)</f>
        <v/>
      </c>
      <c r="G3" s="8" t="str">
        <f>IF('接团书（ใปงาน）'!A18="","",详细信息!J2&amp;详细信息!J3)</f>
        <v/>
      </c>
      <c r="H3" s="2" t="str">
        <f>'接团书（ใปงาน）'!E18</f>
        <v/>
      </c>
      <c r="I3" s="2" t="str">
        <f>'接团书（ใปงาน）'!F18</f>
        <v/>
      </c>
      <c r="J3" s="4" t="str">
        <f>IF('接团书（ใปงาน）'!A18="","",详细信息!K2&amp;"【"&amp;详细信息!K3&amp;"】")</f>
        <v/>
      </c>
      <c r="K3" s="12" t="str">
        <f>ป้ายชื่อลูกค้า!A12</f>
        <v/>
      </c>
      <c r="N3" s="12"/>
    </row>
    <row r="4" spans="1:14" ht="30" customHeight="1" x14ac:dyDescent="0.15">
      <c r="A4" s="12" t="str">
        <f>IF('接团书（ใปงาน）'!A20="","",'订单信息（booking）'!D3)</f>
        <v/>
      </c>
      <c r="B4" s="18" t="str">
        <f>IF('接团书（ใปงาน）'!A20="","","จุดถึงจุด")</f>
        <v/>
      </c>
      <c r="C4" s="16" t="str">
        <f>IF('接团书（ใปงาน）'!A20="","",'接团书（ใปงาน）'!A20)</f>
        <v/>
      </c>
      <c r="D4" s="3" t="str">
        <f>IF('接团书（ใปงาน）'!A20="","",'接团书（ใปงาน）'!B20)</f>
        <v/>
      </c>
      <c r="E4" s="4" t="str">
        <f>IF('接团书（ใปงาน）'!A20="","",'接团书（ใปงาน）'!C20)</f>
        <v/>
      </c>
      <c r="F4" s="4" t="str">
        <f>IF('接团书（ใปงาน）'!A20="","",'接团书（ใปงาน）'!D20)</f>
        <v/>
      </c>
      <c r="G4" s="8" t="str">
        <f>IF('接团书（ใปงาน）'!A20="","",详细信息!J2&amp;详细信息!J3)</f>
        <v/>
      </c>
      <c r="H4" s="2" t="str">
        <f>IF('接团书（ใปงาน）'!B20="","",'接团书（ใปงาน）'!E20)</f>
        <v/>
      </c>
      <c r="I4" s="2" t="str">
        <f>IF('接团书（ใปงาน）'!B20="","",'接团书（ใปงาน）'!F20)</f>
        <v/>
      </c>
      <c r="J4" s="4" t="str">
        <f>IF('接团书（ใปงาน）'!B20="","",详细信息!K2&amp;"【"&amp;详细信息!K3&amp;"】")</f>
        <v/>
      </c>
      <c r="K4" s="12" t="str">
        <f>IF('接团书（ใปงาน）'!B20="","",ป้ายชื่อลูกค้า!A12)</f>
        <v/>
      </c>
      <c r="N4" s="12"/>
    </row>
    <row r="5" spans="1:14" ht="34.5" customHeight="1" x14ac:dyDescent="0.15">
      <c r="A5" s="12" t="str">
        <f>IF('接团书（ใปงาน）'!A21="","",'订单信息（booking）'!D3)</f>
        <v/>
      </c>
      <c r="B5" s="18" t="str">
        <f>IF('接团书（ใปงาน）'!A21="","","จุดถึงจุด")</f>
        <v/>
      </c>
      <c r="C5" s="16" t="str">
        <f>IF('接团书（ใปงาน）'!A21="","",'接团书（ใปงาน）'!A21)</f>
        <v/>
      </c>
      <c r="D5" s="3" t="str">
        <f>IF('接团书（ใปงาน）'!A21="","",'接团书（ใปงาน）'!B21)</f>
        <v/>
      </c>
      <c r="E5" s="4" t="str">
        <f>IF('接团书（ใปงาน）'!A21="","",'接团书（ใปงาน）'!C21)</f>
        <v/>
      </c>
      <c r="F5" s="4" t="str">
        <f>IF('接团书（ใปงาน）'!A21="","",'接团书（ใปงาน）'!D21)</f>
        <v/>
      </c>
      <c r="G5" s="9" t="str">
        <f>IF('接团书（ใปงาน）'!A21="","",详细信息!J2&amp;详细信息!J3)</f>
        <v/>
      </c>
      <c r="H5" s="2" t="str">
        <f>IF('接团书（ใปงาน）'!B21="","",'接团书（ใปงาน）'!E21)</f>
        <v/>
      </c>
      <c r="I5" s="2" t="str">
        <f>IF('接团书（ใปงาน）'!B21="","",'接团书（ใปงาน）'!F21)</f>
        <v/>
      </c>
      <c r="J5" s="4" t="str">
        <f>IF('接团书（ใปงาน）'!B21="","",详细信息!K2&amp;"【"&amp;详细信息!K3&amp;"】")</f>
        <v/>
      </c>
      <c r="K5" s="12" t="str">
        <f>IF('接团书（ใปงาน）'!B21="","",ป้ายชื่อลูกค้า!A12)</f>
        <v/>
      </c>
      <c r="N5" s="14" t="s">
        <v>21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523"/>
  <sheetViews>
    <sheetView zoomScale="60" zoomScaleNormal="60" workbookViewId="0">
      <selection activeCell="T67" sqref="T67"/>
    </sheetView>
  </sheetViews>
  <sheetFormatPr defaultRowHeight="25.5" x14ac:dyDescent="0.15"/>
  <cols>
    <col min="1" max="1" width="53.875" style="95" customWidth="1"/>
    <col min="2" max="2" width="21" style="95" customWidth="1"/>
    <col min="3" max="3" width="20.875" customWidth="1"/>
    <col min="4" max="4" width="23.625" customWidth="1"/>
    <col min="5" max="5" width="21.75" customWidth="1"/>
    <col min="6" max="6" width="25.5" customWidth="1"/>
    <col min="7" max="7" width="17.375" customWidth="1"/>
    <col min="8" max="8" width="21.5" customWidth="1"/>
    <col min="9" max="9" width="20" customWidth="1"/>
    <col min="10" max="10" width="16.875" customWidth="1"/>
    <col min="11" max="11" width="19.625" customWidth="1"/>
    <col min="12" max="12" width="21.125" customWidth="1"/>
    <col min="18" max="18" width="9" customWidth="1"/>
    <col min="19" max="19" width="13.625" style="95" customWidth="1"/>
    <col min="20" max="20" width="24" style="17" customWidth="1"/>
  </cols>
  <sheetData>
    <row r="1" spans="1:20" x14ac:dyDescent="0.3">
      <c r="A1" s="43" t="s">
        <v>109</v>
      </c>
      <c r="B1" s="158"/>
      <c r="S1" s="158"/>
      <c r="T1" s="44"/>
    </row>
    <row r="2" spans="1:20" ht="22.5" customHeight="1" x14ac:dyDescent="0.3">
      <c r="A2" s="43" t="s">
        <v>1751</v>
      </c>
      <c r="B2" s="158" t="s">
        <v>959</v>
      </c>
      <c r="C2" s="42" t="s">
        <v>1178</v>
      </c>
      <c r="D2" s="42"/>
      <c r="E2" s="42"/>
      <c r="F2" s="90"/>
      <c r="T2" s="45" t="s">
        <v>110</v>
      </c>
    </row>
    <row r="3" spans="1:20" ht="22.5" customHeight="1" x14ac:dyDescent="0.3">
      <c r="A3" s="43" t="s">
        <v>1426</v>
      </c>
      <c r="B3" s="158" t="s">
        <v>960</v>
      </c>
      <c r="C3" s="42" t="s">
        <v>1179</v>
      </c>
      <c r="D3" s="42"/>
      <c r="T3" s="45" t="s">
        <v>113</v>
      </c>
    </row>
    <row r="4" spans="1:20" ht="22.5" customHeight="1" x14ac:dyDescent="0.3">
      <c r="A4" s="43" t="s">
        <v>1683</v>
      </c>
      <c r="B4" s="158" t="s">
        <v>958</v>
      </c>
      <c r="C4" s="42" t="s">
        <v>1180</v>
      </c>
      <c r="D4" s="42"/>
      <c r="E4" s="42"/>
      <c r="T4" s="45" t="s">
        <v>115</v>
      </c>
    </row>
    <row r="5" spans="1:20" ht="22.5" customHeight="1" x14ac:dyDescent="0.3">
      <c r="A5" s="43" t="s">
        <v>438</v>
      </c>
      <c r="B5" s="158" t="s">
        <v>961</v>
      </c>
      <c r="C5" s="42" t="s">
        <v>1181</v>
      </c>
      <c r="D5" s="42"/>
      <c r="T5" s="45" t="s">
        <v>118</v>
      </c>
    </row>
    <row r="6" spans="1:20" ht="22.5" customHeight="1" x14ac:dyDescent="0.3">
      <c r="A6" s="43" t="s">
        <v>1388</v>
      </c>
      <c r="B6" s="158" t="s">
        <v>962</v>
      </c>
      <c r="C6" s="42" t="s">
        <v>1182</v>
      </c>
      <c r="D6" s="160"/>
      <c r="E6" s="42"/>
      <c r="F6" s="90"/>
      <c r="T6" s="45" t="s">
        <v>121</v>
      </c>
    </row>
    <row r="7" spans="1:20" ht="22.5" customHeight="1" x14ac:dyDescent="0.3">
      <c r="A7" s="43" t="s">
        <v>439</v>
      </c>
      <c r="B7" s="158" t="s">
        <v>963</v>
      </c>
      <c r="C7" s="42" t="s">
        <v>1183</v>
      </c>
      <c r="D7" s="42"/>
      <c r="E7" s="90"/>
      <c r="T7" s="45" t="s">
        <v>125</v>
      </c>
    </row>
    <row r="8" spans="1:20" ht="22.5" customHeight="1" x14ac:dyDescent="0.3">
      <c r="A8" s="43" t="s">
        <v>697</v>
      </c>
      <c r="B8" s="158" t="s">
        <v>964</v>
      </c>
      <c r="C8" s="42" t="s">
        <v>1184</v>
      </c>
      <c r="D8" s="42"/>
      <c r="E8" s="90"/>
      <c r="H8" s="42"/>
      <c r="J8" s="42"/>
      <c r="K8" s="42"/>
      <c r="T8" s="45" t="s">
        <v>707</v>
      </c>
    </row>
    <row r="9" spans="1:20" ht="22.5" customHeight="1" x14ac:dyDescent="0.3">
      <c r="A9" s="43" t="s">
        <v>1423</v>
      </c>
      <c r="B9" s="158" t="s">
        <v>965</v>
      </c>
      <c r="C9" s="42" t="s">
        <v>1185</v>
      </c>
      <c r="D9" s="42"/>
      <c r="E9" s="90"/>
      <c r="F9" s="90"/>
      <c r="T9" s="45" t="s">
        <v>127</v>
      </c>
    </row>
    <row r="10" spans="1:20" ht="22.5" customHeight="1" x14ac:dyDescent="0.3">
      <c r="A10" s="43" t="s">
        <v>1752</v>
      </c>
      <c r="B10" s="158" t="s">
        <v>966</v>
      </c>
      <c r="C10" s="42" t="s">
        <v>1186</v>
      </c>
      <c r="D10" s="42"/>
      <c r="E10" s="90"/>
      <c r="F10" s="90"/>
      <c r="T10" s="45" t="s">
        <v>132</v>
      </c>
    </row>
    <row r="11" spans="1:20" ht="22.5" customHeight="1" x14ac:dyDescent="0.3">
      <c r="A11" s="43" t="s">
        <v>1427</v>
      </c>
      <c r="B11" s="158" t="s">
        <v>967</v>
      </c>
      <c r="C11" s="42" t="s">
        <v>1187</v>
      </c>
      <c r="D11" s="42"/>
      <c r="E11" s="90"/>
      <c r="T11" s="45" t="s">
        <v>136</v>
      </c>
    </row>
    <row r="12" spans="1:20" ht="22.5" customHeight="1" x14ac:dyDescent="0.3">
      <c r="A12" s="43" t="s">
        <v>440</v>
      </c>
      <c r="B12" s="158" t="s">
        <v>968</v>
      </c>
      <c r="C12" s="42" t="s">
        <v>1188</v>
      </c>
      <c r="D12" s="42"/>
      <c r="E12" s="90"/>
      <c r="F12" s="90"/>
      <c r="G12" s="90"/>
      <c r="H12" s="90"/>
      <c r="T12" s="45" t="s">
        <v>143</v>
      </c>
    </row>
    <row r="13" spans="1:20" ht="22.5" customHeight="1" x14ac:dyDescent="0.3">
      <c r="A13" s="43" t="s">
        <v>1428</v>
      </c>
      <c r="B13" s="158" t="s">
        <v>969</v>
      </c>
      <c r="C13" s="42" t="s">
        <v>1189</v>
      </c>
      <c r="D13" s="160" t="s">
        <v>1429</v>
      </c>
      <c r="T13" s="45" t="s">
        <v>146</v>
      </c>
    </row>
    <row r="14" spans="1:20" ht="22.5" customHeight="1" x14ac:dyDescent="0.3">
      <c r="A14" s="43" t="s">
        <v>103</v>
      </c>
      <c r="B14" s="158" t="s">
        <v>970</v>
      </c>
      <c r="C14" s="42" t="s">
        <v>1190</v>
      </c>
      <c r="D14" s="42"/>
      <c r="E14" s="90"/>
      <c r="I14" s="42"/>
      <c r="T14" s="45" t="s">
        <v>149</v>
      </c>
    </row>
    <row r="15" spans="1:20" ht="22.5" customHeight="1" x14ac:dyDescent="0.3">
      <c r="A15" s="43" t="s">
        <v>1529</v>
      </c>
      <c r="B15" s="158" t="s">
        <v>971</v>
      </c>
      <c r="C15" s="42" t="s">
        <v>1191</v>
      </c>
      <c r="D15" s="42"/>
      <c r="I15" s="42"/>
      <c r="T15" s="45" t="s">
        <v>1530</v>
      </c>
    </row>
    <row r="16" spans="1:20" ht="22.5" customHeight="1" x14ac:dyDescent="0.3">
      <c r="A16" s="43" t="s">
        <v>757</v>
      </c>
      <c r="B16" s="158" t="s">
        <v>972</v>
      </c>
      <c r="C16" s="42" t="s">
        <v>1192</v>
      </c>
      <c r="D16" s="42"/>
      <c r="E16" s="42"/>
      <c r="F16" s="90"/>
      <c r="G16" s="90"/>
      <c r="H16" s="90"/>
      <c r="I16" s="42"/>
      <c r="T16" s="45" t="s">
        <v>758</v>
      </c>
    </row>
    <row r="17" spans="1:20" ht="22.5" customHeight="1" x14ac:dyDescent="0.3">
      <c r="A17" s="43" t="s">
        <v>755</v>
      </c>
      <c r="B17" s="158" t="s">
        <v>973</v>
      </c>
      <c r="C17" s="42" t="s">
        <v>1193</v>
      </c>
      <c r="D17" s="42"/>
      <c r="I17" s="42"/>
      <c r="T17" s="45" t="s">
        <v>756</v>
      </c>
    </row>
    <row r="18" spans="1:20" ht="22.5" customHeight="1" x14ac:dyDescent="0.3">
      <c r="A18" s="43" t="s">
        <v>804</v>
      </c>
      <c r="B18" s="158" t="s">
        <v>974</v>
      </c>
      <c r="C18" s="42" t="s">
        <v>1194</v>
      </c>
      <c r="D18" s="42"/>
      <c r="E18" s="90"/>
      <c r="T18" s="45" t="s">
        <v>805</v>
      </c>
    </row>
    <row r="19" spans="1:20" ht="22.5" customHeight="1" x14ac:dyDescent="0.3">
      <c r="A19" s="43" t="s">
        <v>811</v>
      </c>
      <c r="B19" s="158" t="s">
        <v>975</v>
      </c>
      <c r="C19" s="42" t="s">
        <v>1195</v>
      </c>
      <c r="D19" s="42"/>
      <c r="E19" s="90"/>
      <c r="T19" s="45" t="s">
        <v>813</v>
      </c>
    </row>
    <row r="20" spans="1:20" ht="22.5" customHeight="1" x14ac:dyDescent="0.3">
      <c r="A20" s="43" t="s">
        <v>815</v>
      </c>
      <c r="B20" s="158" t="s">
        <v>976</v>
      </c>
      <c r="C20" s="42" t="s">
        <v>1196</v>
      </c>
      <c r="D20" s="42"/>
      <c r="E20" s="90"/>
      <c r="T20" s="45" t="s">
        <v>817</v>
      </c>
    </row>
    <row r="21" spans="1:20" ht="22.5" customHeight="1" x14ac:dyDescent="0.3">
      <c r="A21" s="43" t="s">
        <v>753</v>
      </c>
      <c r="B21" s="158" t="s">
        <v>977</v>
      </c>
      <c r="C21" s="42" t="s">
        <v>1197</v>
      </c>
      <c r="D21" s="42"/>
      <c r="E21" s="90"/>
      <c r="T21" s="45" t="s">
        <v>754</v>
      </c>
    </row>
    <row r="22" spans="1:20" ht="22.5" customHeight="1" x14ac:dyDescent="0.3">
      <c r="A22" s="43" t="s">
        <v>1733</v>
      </c>
      <c r="B22" s="158" t="s">
        <v>978</v>
      </c>
      <c r="C22" s="42" t="s">
        <v>1198</v>
      </c>
      <c r="D22" s="42"/>
      <c r="E22" s="90"/>
      <c r="T22" s="45" t="s">
        <v>880</v>
      </c>
    </row>
    <row r="23" spans="1:20" ht="22.5" customHeight="1" x14ac:dyDescent="0.3">
      <c r="A23" s="43" t="s">
        <v>1430</v>
      </c>
      <c r="B23" s="158" t="s">
        <v>1431</v>
      </c>
      <c r="C23" s="42" t="s">
        <v>1432</v>
      </c>
      <c r="D23" s="42"/>
      <c r="E23" s="90"/>
      <c r="T23" s="45" t="s">
        <v>1433</v>
      </c>
    </row>
    <row r="24" spans="1:20" ht="22.5" customHeight="1" x14ac:dyDescent="0.3">
      <c r="A24" s="43" t="s">
        <v>1525</v>
      </c>
      <c r="B24" s="158" t="s">
        <v>1523</v>
      </c>
      <c r="C24" s="42" t="s">
        <v>1524</v>
      </c>
      <c r="D24" s="42"/>
      <c r="E24" s="90"/>
      <c r="T24" s="45" t="s">
        <v>1528</v>
      </c>
    </row>
    <row r="25" spans="1:20" ht="22.5" customHeight="1" x14ac:dyDescent="0.3">
      <c r="A25" s="43" t="s">
        <v>1575</v>
      </c>
      <c r="B25" s="158" t="s">
        <v>1573</v>
      </c>
      <c r="C25" s="42" t="s">
        <v>1574</v>
      </c>
      <c r="D25" s="42"/>
      <c r="E25" s="90"/>
      <c r="T25" s="45" t="s">
        <v>1576</v>
      </c>
    </row>
    <row r="26" spans="1:20" x14ac:dyDescent="0.3">
      <c r="A26" s="43" t="s">
        <v>157</v>
      </c>
      <c r="B26" s="158"/>
      <c r="T26" s="44"/>
    </row>
    <row r="27" spans="1:20" ht="22.5" customHeight="1" x14ac:dyDescent="0.3">
      <c r="A27" s="43" t="s">
        <v>1437</v>
      </c>
      <c r="B27" s="158" t="s">
        <v>979</v>
      </c>
      <c r="C27" s="42" t="s">
        <v>1199</v>
      </c>
      <c r="D27" s="42"/>
      <c r="E27" s="90"/>
      <c r="F27" s="90"/>
      <c r="G27" s="90"/>
      <c r="H27" s="90"/>
      <c r="T27" s="45" t="s">
        <v>164</v>
      </c>
    </row>
    <row r="28" spans="1:20" ht="22.5" customHeight="1" x14ac:dyDescent="0.3">
      <c r="A28" s="43" t="s">
        <v>1439</v>
      </c>
      <c r="B28" s="158" t="s">
        <v>980</v>
      </c>
      <c r="C28" s="42" t="s">
        <v>1200</v>
      </c>
      <c r="D28" s="42"/>
      <c r="E28" s="90"/>
      <c r="F28" s="90"/>
      <c r="G28" s="90"/>
      <c r="H28" s="90"/>
      <c r="T28" s="45" t="s">
        <v>759</v>
      </c>
    </row>
    <row r="29" spans="1:20" ht="22.5" customHeight="1" x14ac:dyDescent="0.3">
      <c r="A29" s="43" t="s">
        <v>1444</v>
      </c>
      <c r="B29" s="158" t="s">
        <v>981</v>
      </c>
      <c r="C29" s="42" t="s">
        <v>1201</v>
      </c>
      <c r="D29" s="42" t="s">
        <v>1815</v>
      </c>
      <c r="E29" s="90"/>
      <c r="F29" s="90"/>
      <c r="G29" s="90"/>
      <c r="H29" s="90"/>
      <c r="T29" s="45" t="s">
        <v>760</v>
      </c>
    </row>
    <row r="30" spans="1:20" ht="22.5" customHeight="1" x14ac:dyDescent="0.3">
      <c r="A30" s="43" t="s">
        <v>1655</v>
      </c>
      <c r="B30" s="158" t="s">
        <v>982</v>
      </c>
      <c r="C30" s="42" t="s">
        <v>1202</v>
      </c>
      <c r="D30" s="42" t="s">
        <v>1656</v>
      </c>
      <c r="E30" s="90"/>
      <c r="T30" s="45" t="s">
        <v>167</v>
      </c>
    </row>
    <row r="31" spans="1:20" ht="22.5" customHeight="1" x14ac:dyDescent="0.3">
      <c r="A31" s="43" t="s">
        <v>104</v>
      </c>
      <c r="B31" s="158" t="s">
        <v>983</v>
      </c>
      <c r="C31" s="42" t="s">
        <v>1203</v>
      </c>
      <c r="T31" s="45" t="s">
        <v>169</v>
      </c>
    </row>
    <row r="32" spans="1:20" ht="22.5" customHeight="1" x14ac:dyDescent="0.3">
      <c r="A32" s="43" t="s">
        <v>1442</v>
      </c>
      <c r="B32" s="158" t="s">
        <v>984</v>
      </c>
      <c r="C32" s="42" t="s">
        <v>1204</v>
      </c>
      <c r="D32" s="42" t="s">
        <v>1443</v>
      </c>
      <c r="E32" s="90"/>
      <c r="F32" s="90"/>
      <c r="T32" s="45" t="s">
        <v>174</v>
      </c>
    </row>
    <row r="33" spans="1:20" ht="22.5" customHeight="1" x14ac:dyDescent="0.3">
      <c r="A33" s="43" t="s">
        <v>1805</v>
      </c>
      <c r="B33" s="158" t="s">
        <v>985</v>
      </c>
      <c r="C33" s="42" t="s">
        <v>1205</v>
      </c>
      <c r="D33" s="42"/>
      <c r="E33" s="90"/>
      <c r="F33" s="90"/>
      <c r="T33" s="45" t="s">
        <v>179</v>
      </c>
    </row>
    <row r="34" spans="1:20" ht="22.5" customHeight="1" x14ac:dyDescent="0.3">
      <c r="A34" s="43" t="s">
        <v>105</v>
      </c>
      <c r="B34" s="158" t="s">
        <v>986</v>
      </c>
      <c r="C34" s="42" t="s">
        <v>1206</v>
      </c>
      <c r="D34" s="42"/>
      <c r="E34" s="90"/>
      <c r="F34" s="90"/>
      <c r="G34" s="90"/>
      <c r="H34" s="90"/>
      <c r="T34" s="45" t="s">
        <v>185</v>
      </c>
    </row>
    <row r="35" spans="1:20" ht="22.5" customHeight="1" x14ac:dyDescent="0.3">
      <c r="A35" s="43" t="s">
        <v>441</v>
      </c>
      <c r="B35" s="158" t="s">
        <v>987</v>
      </c>
      <c r="C35" s="42" t="s">
        <v>1207</v>
      </c>
      <c r="D35" s="42"/>
      <c r="E35" s="90"/>
      <c r="T35" s="45" t="s">
        <v>187</v>
      </c>
    </row>
    <row r="36" spans="1:20" ht="22.5" customHeight="1" x14ac:dyDescent="0.3">
      <c r="A36" s="43" t="s">
        <v>1532</v>
      </c>
      <c r="B36" s="158" t="s">
        <v>988</v>
      </c>
      <c r="C36" s="42" t="s">
        <v>1208</v>
      </c>
      <c r="D36" s="42"/>
      <c r="E36" s="42"/>
      <c r="T36" s="45" t="s">
        <v>587</v>
      </c>
    </row>
    <row r="37" spans="1:20" ht="22.5" customHeight="1" x14ac:dyDescent="0.3">
      <c r="A37" s="43" t="s">
        <v>1531</v>
      </c>
      <c r="B37" s="158" t="s">
        <v>989</v>
      </c>
      <c r="C37" s="42" t="s">
        <v>1209</v>
      </c>
      <c r="D37" s="42"/>
      <c r="T37" s="45" t="s">
        <v>940</v>
      </c>
    </row>
    <row r="38" spans="1:20" ht="22.5" customHeight="1" x14ac:dyDescent="0.3">
      <c r="A38" s="43" t="s">
        <v>719</v>
      </c>
      <c r="B38" s="158" t="s">
        <v>990</v>
      </c>
      <c r="C38" s="42" t="s">
        <v>1210</v>
      </c>
      <c r="D38" s="42"/>
      <c r="E38" s="42"/>
      <c r="F38" s="90"/>
      <c r="T38" s="45" t="s">
        <v>722</v>
      </c>
    </row>
    <row r="39" spans="1:20" ht="22.5" customHeight="1" x14ac:dyDescent="0.3">
      <c r="A39" s="43" t="s">
        <v>746</v>
      </c>
      <c r="B39" s="158" t="s">
        <v>991</v>
      </c>
      <c r="C39" s="42" t="s">
        <v>1211</v>
      </c>
      <c r="D39" s="42"/>
      <c r="T39" s="45" t="s">
        <v>747</v>
      </c>
    </row>
    <row r="40" spans="1:20" ht="22.5" customHeight="1" x14ac:dyDescent="0.3">
      <c r="A40" s="43" t="s">
        <v>1533</v>
      </c>
      <c r="B40" s="158" t="s">
        <v>992</v>
      </c>
      <c r="C40" s="42" t="s">
        <v>1212</v>
      </c>
      <c r="D40" s="42"/>
      <c r="T40" s="45" t="s">
        <v>924</v>
      </c>
    </row>
    <row r="41" spans="1:20" ht="22.5" customHeight="1" x14ac:dyDescent="0.3">
      <c r="A41" s="43" t="s">
        <v>1663</v>
      </c>
      <c r="B41" s="158" t="s">
        <v>993</v>
      </c>
      <c r="C41" s="42" t="s">
        <v>1213</v>
      </c>
      <c r="D41" s="42"/>
      <c r="E41" s="42"/>
      <c r="F41" s="90"/>
      <c r="T41" s="45" t="s">
        <v>810</v>
      </c>
    </row>
    <row r="42" spans="1:20" ht="22.5" customHeight="1" x14ac:dyDescent="0.3">
      <c r="A42" s="43" t="s">
        <v>1440</v>
      </c>
      <c r="B42" s="158" t="s">
        <v>994</v>
      </c>
      <c r="C42" s="42" t="s">
        <v>1214</v>
      </c>
      <c r="D42" s="42"/>
      <c r="T42" s="45" t="s">
        <v>188</v>
      </c>
    </row>
    <row r="43" spans="1:20" ht="22.5" customHeight="1" x14ac:dyDescent="0.3">
      <c r="A43" s="43" t="s">
        <v>870</v>
      </c>
      <c r="B43" s="158" t="s">
        <v>995</v>
      </c>
      <c r="C43" s="42" t="s">
        <v>1215</v>
      </c>
      <c r="D43" s="42"/>
      <c r="E43" s="42"/>
      <c r="F43" s="90"/>
      <c r="T43" s="45" t="s">
        <v>874</v>
      </c>
    </row>
    <row r="44" spans="1:20" ht="22.5" customHeight="1" x14ac:dyDescent="0.3">
      <c r="A44" s="43" t="s">
        <v>1738</v>
      </c>
      <c r="B44" s="158" t="s">
        <v>996</v>
      </c>
      <c r="C44" s="42" t="s">
        <v>1216</v>
      </c>
      <c r="D44" s="42"/>
      <c r="E44" s="42"/>
      <c r="F44" s="90"/>
      <c r="T44" s="45" t="s">
        <v>889</v>
      </c>
    </row>
    <row r="45" spans="1:20" ht="22.5" customHeight="1" x14ac:dyDescent="0.3">
      <c r="A45" s="43" t="s">
        <v>875</v>
      </c>
      <c r="B45" s="158" t="s">
        <v>997</v>
      </c>
      <c r="C45" s="42" t="s">
        <v>1217</v>
      </c>
      <c r="D45" s="42"/>
      <c r="E45" s="42"/>
      <c r="F45" s="90"/>
      <c r="T45" s="45" t="s">
        <v>877</v>
      </c>
    </row>
    <row r="46" spans="1:20" ht="22.5" customHeight="1" x14ac:dyDescent="0.3">
      <c r="A46" s="43" t="s">
        <v>947</v>
      </c>
      <c r="B46" s="158" t="s">
        <v>998</v>
      </c>
      <c r="C46" s="42" t="s">
        <v>1218</v>
      </c>
      <c r="D46" s="42"/>
      <c r="E46" s="42"/>
      <c r="F46" s="90"/>
      <c r="T46" s="45" t="s">
        <v>948</v>
      </c>
    </row>
    <row r="47" spans="1:20" ht="22.5" customHeight="1" x14ac:dyDescent="0.3">
      <c r="A47" s="43" t="s">
        <v>1619</v>
      </c>
      <c r="B47" s="158" t="s">
        <v>1616</v>
      </c>
      <c r="C47" s="42" t="s">
        <v>1617</v>
      </c>
      <c r="D47" s="42"/>
      <c r="E47" s="42"/>
      <c r="F47" s="90"/>
      <c r="T47" s="45" t="s">
        <v>1618</v>
      </c>
    </row>
    <row r="48" spans="1:20" x14ac:dyDescent="0.3">
      <c r="A48" s="43" t="s">
        <v>189</v>
      </c>
      <c r="B48" s="158"/>
      <c r="T48" s="44"/>
    </row>
    <row r="49" spans="1:20" x14ac:dyDescent="0.3">
      <c r="A49" s="43" t="s">
        <v>1446</v>
      </c>
      <c r="B49" s="158" t="s">
        <v>999</v>
      </c>
      <c r="C49" s="42" t="s">
        <v>1219</v>
      </c>
      <c r="D49" s="42" t="s">
        <v>1447</v>
      </c>
      <c r="T49" s="44" t="s">
        <v>190</v>
      </c>
    </row>
    <row r="50" spans="1:20" ht="22.5" customHeight="1" x14ac:dyDescent="0.3">
      <c r="A50" s="43" t="s">
        <v>1753</v>
      </c>
      <c r="B50" s="158" t="s">
        <v>1000</v>
      </c>
      <c r="C50" s="42" t="s">
        <v>1220</v>
      </c>
      <c r="D50" s="42"/>
      <c r="E50" s="90"/>
      <c r="F50" s="90"/>
      <c r="T50" s="45" t="s">
        <v>193</v>
      </c>
    </row>
    <row r="51" spans="1:20" ht="22.5" customHeight="1" x14ac:dyDescent="0.3">
      <c r="A51" s="43" t="s">
        <v>107</v>
      </c>
      <c r="B51" s="158" t="s">
        <v>1001</v>
      </c>
      <c r="C51" s="42" t="s">
        <v>1221</v>
      </c>
      <c r="D51" s="42"/>
      <c r="E51" s="90"/>
      <c r="F51" s="90"/>
      <c r="T51" s="45" t="s">
        <v>197</v>
      </c>
    </row>
    <row r="52" spans="1:20" ht="22.5" customHeight="1" x14ac:dyDescent="0.3">
      <c r="A52" s="43" t="s">
        <v>1739</v>
      </c>
      <c r="B52" s="158" t="s">
        <v>1002</v>
      </c>
      <c r="C52" s="42" t="s">
        <v>1222</v>
      </c>
      <c r="D52" s="160" t="s">
        <v>1740</v>
      </c>
      <c r="E52" s="90"/>
      <c r="F52" s="90"/>
      <c r="G52" s="90"/>
      <c r="H52" s="90"/>
      <c r="T52" s="45" t="s">
        <v>204</v>
      </c>
    </row>
    <row r="53" spans="1:20" ht="22.5" customHeight="1" x14ac:dyDescent="0.3">
      <c r="A53" s="43" t="s">
        <v>1684</v>
      </c>
      <c r="B53" s="158" t="s">
        <v>1003</v>
      </c>
      <c r="C53" s="42" t="s">
        <v>1223</v>
      </c>
      <c r="D53" s="42"/>
      <c r="T53" s="45" t="s">
        <v>206</v>
      </c>
    </row>
    <row r="54" spans="1:20" ht="22.5" customHeight="1" x14ac:dyDescent="0.3">
      <c r="A54" s="43" t="s">
        <v>1754</v>
      </c>
      <c r="B54" s="158" t="s">
        <v>1004</v>
      </c>
      <c r="C54" s="42" t="s">
        <v>1224</v>
      </c>
      <c r="T54" s="45" t="s">
        <v>207</v>
      </c>
    </row>
    <row r="55" spans="1:20" ht="22.5" customHeight="1" x14ac:dyDescent="0.3">
      <c r="A55" s="43" t="s">
        <v>1502</v>
      </c>
      <c r="B55" s="158" t="s">
        <v>1005</v>
      </c>
      <c r="C55" s="42" t="s">
        <v>1225</v>
      </c>
      <c r="T55" s="45" t="s">
        <v>208</v>
      </c>
    </row>
    <row r="56" spans="1:20" ht="22.5" customHeight="1" x14ac:dyDescent="0.3">
      <c r="A56" s="43" t="s">
        <v>1710</v>
      </c>
      <c r="B56" s="158" t="s">
        <v>1006</v>
      </c>
      <c r="C56" s="42" t="s">
        <v>1226</v>
      </c>
      <c r="T56" s="45" t="s">
        <v>678</v>
      </c>
    </row>
    <row r="57" spans="1:20" ht="22.5" customHeight="1" x14ac:dyDescent="0.3">
      <c r="A57" s="43" t="s">
        <v>1709</v>
      </c>
      <c r="B57" s="158" t="s">
        <v>1007</v>
      </c>
      <c r="C57" s="42" t="s">
        <v>1227</v>
      </c>
      <c r="D57" s="42"/>
      <c r="T57" s="45" t="s">
        <v>869</v>
      </c>
    </row>
    <row r="58" spans="1:20" ht="22.5" customHeight="1" x14ac:dyDescent="0.3">
      <c r="A58" s="43" t="s">
        <v>735</v>
      </c>
      <c r="B58" s="158" t="s">
        <v>1008</v>
      </c>
      <c r="C58" s="42" t="s">
        <v>1228</v>
      </c>
      <c r="T58" s="45" t="s">
        <v>736</v>
      </c>
    </row>
    <row r="59" spans="1:20" ht="22.5" customHeight="1" x14ac:dyDescent="0.3">
      <c r="A59" s="43" t="s">
        <v>797</v>
      </c>
      <c r="B59" s="158" t="s">
        <v>1009</v>
      </c>
      <c r="C59" s="42" t="s">
        <v>1229</v>
      </c>
      <c r="D59" s="42"/>
      <c r="E59" s="42"/>
      <c r="F59" s="90"/>
      <c r="G59" s="90"/>
      <c r="T59" s="45" t="s">
        <v>803</v>
      </c>
    </row>
    <row r="60" spans="1:20" ht="22.5" customHeight="1" x14ac:dyDescent="0.3">
      <c r="A60" s="43" t="s">
        <v>858</v>
      </c>
      <c r="B60" s="158" t="s">
        <v>1010</v>
      </c>
      <c r="C60" s="42" t="s">
        <v>1230</v>
      </c>
      <c r="D60" s="42"/>
      <c r="E60" s="42"/>
      <c r="F60" s="90"/>
      <c r="G60" s="90"/>
      <c r="T60" s="45" t="s">
        <v>859</v>
      </c>
    </row>
    <row r="61" spans="1:20" ht="22.5" customHeight="1" x14ac:dyDescent="0.3">
      <c r="A61" s="43" t="s">
        <v>676</v>
      </c>
      <c r="B61" s="158" t="s">
        <v>1011</v>
      </c>
      <c r="C61" s="42" t="s">
        <v>1231</v>
      </c>
      <c r="T61" s="45" t="s">
        <v>677</v>
      </c>
    </row>
    <row r="62" spans="1:20" ht="22.5" customHeight="1" x14ac:dyDescent="0.3">
      <c r="A62" s="94" t="s">
        <v>1610</v>
      </c>
      <c r="B62" s="158" t="s">
        <v>1607</v>
      </c>
      <c r="C62" s="42" t="s">
        <v>1608</v>
      </c>
      <c r="T62" s="45" t="s">
        <v>1609</v>
      </c>
    </row>
    <row r="63" spans="1:20" ht="22.5" customHeight="1" x14ac:dyDescent="0.3">
      <c r="A63" s="94" t="s">
        <v>1612</v>
      </c>
      <c r="B63" s="158" t="s">
        <v>1613</v>
      </c>
      <c r="C63" s="42" t="s">
        <v>1614</v>
      </c>
      <c r="T63" s="45" t="s">
        <v>1803</v>
      </c>
    </row>
    <row r="64" spans="1:20" ht="22.5" customHeight="1" x14ac:dyDescent="0.3">
      <c r="A64" s="94" t="s">
        <v>1705</v>
      </c>
      <c r="B64" s="158" t="s">
        <v>1703</v>
      </c>
      <c r="C64" s="42" t="s">
        <v>1704</v>
      </c>
      <c r="T64" s="45" t="s">
        <v>1706</v>
      </c>
    </row>
    <row r="65" spans="1:20" ht="22.5" customHeight="1" x14ac:dyDescent="0.3">
      <c r="A65" s="94" t="s">
        <v>1776</v>
      </c>
      <c r="B65" s="158" t="s">
        <v>1774</v>
      </c>
      <c r="C65" s="42" t="s">
        <v>1775</v>
      </c>
      <c r="T65" s="45" t="s">
        <v>1777</v>
      </c>
    </row>
    <row r="66" spans="1:20" ht="22.5" customHeight="1" x14ac:dyDescent="0.3">
      <c r="A66" s="94" t="s">
        <v>1823</v>
      </c>
      <c r="B66" s="158" t="s">
        <v>1821</v>
      </c>
      <c r="C66" s="42" t="s">
        <v>1822</v>
      </c>
      <c r="T66" s="45" t="s">
        <v>1824</v>
      </c>
    </row>
    <row r="67" spans="1:20" x14ac:dyDescent="0.3">
      <c r="A67" s="43" t="s">
        <v>209</v>
      </c>
      <c r="B67" s="158"/>
      <c r="T67" s="44"/>
    </row>
    <row r="68" spans="1:20" ht="22.5" customHeight="1" x14ac:dyDescent="0.3">
      <c r="A68" s="43" t="s">
        <v>1452</v>
      </c>
      <c r="B68" s="158" t="s">
        <v>1012</v>
      </c>
      <c r="C68" s="42" t="s">
        <v>1232</v>
      </c>
      <c r="D68" s="42" t="s">
        <v>1453</v>
      </c>
      <c r="E68" s="90" t="s">
        <v>1454</v>
      </c>
      <c r="F68" s="90"/>
      <c r="G68" s="90"/>
      <c r="H68" s="90"/>
      <c r="T68" s="45" t="s">
        <v>216</v>
      </c>
    </row>
    <row r="69" spans="1:20" ht="22.5" customHeight="1" x14ac:dyDescent="0.3">
      <c r="A69" s="43" t="s">
        <v>1448</v>
      </c>
      <c r="B69" s="158" t="s">
        <v>1013</v>
      </c>
      <c r="C69" s="42" t="s">
        <v>1233</v>
      </c>
      <c r="D69" s="42"/>
      <c r="T69" s="45" t="s">
        <v>218</v>
      </c>
    </row>
    <row r="70" spans="1:20" ht="22.5" customHeight="1" x14ac:dyDescent="0.3">
      <c r="A70" s="43" t="s">
        <v>1759</v>
      </c>
      <c r="B70" s="158" t="s">
        <v>1014</v>
      </c>
      <c r="C70" s="42" t="s">
        <v>1234</v>
      </c>
      <c r="D70" s="42"/>
      <c r="T70" s="45" t="s">
        <v>224</v>
      </c>
    </row>
    <row r="71" spans="1:20" ht="22.5" customHeight="1" x14ac:dyDescent="0.3">
      <c r="A71" s="43" t="s">
        <v>1389</v>
      </c>
      <c r="B71" s="158" t="s">
        <v>1015</v>
      </c>
      <c r="C71" s="42" t="s">
        <v>1235</v>
      </c>
      <c r="D71" s="90" t="s">
        <v>1390</v>
      </c>
      <c r="E71" s="90"/>
      <c r="F71" s="90"/>
      <c r="G71" s="90"/>
      <c r="T71" s="45" t="s">
        <v>230</v>
      </c>
    </row>
    <row r="72" spans="1:20" ht="22.5" customHeight="1" x14ac:dyDescent="0.3">
      <c r="A72" s="43" t="s">
        <v>1449</v>
      </c>
      <c r="B72" s="158" t="s">
        <v>1016</v>
      </c>
      <c r="C72" s="42" t="s">
        <v>1236</v>
      </c>
      <c r="D72" s="42" t="s">
        <v>1450</v>
      </c>
      <c r="E72" s="90"/>
      <c r="T72" s="45" t="s">
        <v>1451</v>
      </c>
    </row>
    <row r="73" spans="1:20" ht="22.5" customHeight="1" x14ac:dyDescent="0.3">
      <c r="A73" s="43" t="s">
        <v>1816</v>
      </c>
      <c r="B73" s="158" t="s">
        <v>1017</v>
      </c>
      <c r="C73" s="42" t="s">
        <v>1237</v>
      </c>
      <c r="D73" s="42"/>
      <c r="E73" s="90"/>
      <c r="F73" s="90"/>
      <c r="G73" s="90"/>
      <c r="H73" s="90"/>
      <c r="T73" s="45" t="s">
        <v>743</v>
      </c>
    </row>
    <row r="74" spans="1:20" ht="22.5" customHeight="1" x14ac:dyDescent="0.3">
      <c r="A74" s="43" t="s">
        <v>1648</v>
      </c>
      <c r="B74" s="158" t="s">
        <v>1018</v>
      </c>
      <c r="C74" s="42" t="s">
        <v>1238</v>
      </c>
      <c r="D74" s="42"/>
      <c r="E74" s="90"/>
      <c r="T74" s="45" t="s">
        <v>788</v>
      </c>
    </row>
    <row r="75" spans="1:20" ht="22.5" customHeight="1" x14ac:dyDescent="0.3">
      <c r="A75" s="43" t="s">
        <v>1649</v>
      </c>
      <c r="B75" s="158" t="s">
        <v>1019</v>
      </c>
      <c r="C75" s="42" t="s">
        <v>1239</v>
      </c>
      <c r="D75" s="42"/>
      <c r="E75" s="90"/>
      <c r="G75" s="42"/>
      <c r="T75" s="45" t="s">
        <v>1650</v>
      </c>
    </row>
    <row r="76" spans="1:20" ht="22.5" customHeight="1" x14ac:dyDescent="0.3">
      <c r="A76" s="43" t="s">
        <v>745</v>
      </c>
      <c r="B76" s="158" t="s">
        <v>1020</v>
      </c>
      <c r="C76" s="42" t="s">
        <v>1240</v>
      </c>
      <c r="D76" s="42"/>
      <c r="E76" s="90"/>
      <c r="F76" s="90"/>
      <c r="G76" s="90"/>
      <c r="H76" s="90"/>
      <c r="T76" s="45" t="s">
        <v>744</v>
      </c>
    </row>
    <row r="77" spans="1:20" ht="22.5" customHeight="1" x14ac:dyDescent="0.3">
      <c r="A77" s="43" t="s">
        <v>1624</v>
      </c>
      <c r="B77" s="158" t="s">
        <v>1622</v>
      </c>
      <c r="C77" s="42" t="s">
        <v>1623</v>
      </c>
      <c r="D77" s="42"/>
      <c r="E77" s="90"/>
      <c r="F77" s="90"/>
      <c r="G77" s="90"/>
      <c r="H77" s="90"/>
      <c r="T77" s="45" t="s">
        <v>1625</v>
      </c>
    </row>
    <row r="78" spans="1:20" x14ac:dyDescent="0.3">
      <c r="A78" s="43" t="s">
        <v>500</v>
      </c>
      <c r="B78" s="158"/>
      <c r="T78" s="44"/>
    </row>
    <row r="79" spans="1:20" x14ac:dyDescent="0.3">
      <c r="A79" s="43" t="s">
        <v>1589</v>
      </c>
      <c r="B79" s="158" t="s">
        <v>1590</v>
      </c>
      <c r="C79" s="42" t="s">
        <v>1591</v>
      </c>
      <c r="D79" s="42" t="s">
        <v>1592</v>
      </c>
      <c r="T79" s="44" t="s">
        <v>1593</v>
      </c>
    </row>
    <row r="80" spans="1:20" x14ac:dyDescent="0.3">
      <c r="A80" s="43" t="s">
        <v>1685</v>
      </c>
      <c r="B80" s="158" t="s">
        <v>1686</v>
      </c>
      <c r="C80" s="42" t="s">
        <v>1687</v>
      </c>
      <c r="D80" s="42" t="s">
        <v>1688</v>
      </c>
      <c r="T80" s="44" t="s">
        <v>1689</v>
      </c>
    </row>
    <row r="81" spans="1:20" x14ac:dyDescent="0.3">
      <c r="A81" s="43" t="s">
        <v>501</v>
      </c>
      <c r="B81" s="158"/>
      <c r="T81" s="44"/>
    </row>
    <row r="82" spans="1:20" ht="22.5" customHeight="1" x14ac:dyDescent="0.3">
      <c r="A82" s="43" t="s">
        <v>1664</v>
      </c>
      <c r="B82" s="158" t="s">
        <v>1021</v>
      </c>
      <c r="C82" s="42" t="s">
        <v>1241</v>
      </c>
      <c r="D82" s="42"/>
      <c r="E82" s="90"/>
      <c r="T82" s="45" t="s">
        <v>609</v>
      </c>
    </row>
    <row r="83" spans="1:20" ht="22.5" customHeight="1" x14ac:dyDescent="0.3">
      <c r="A83" s="43" t="s">
        <v>1391</v>
      </c>
      <c r="B83" s="158" t="s">
        <v>1022</v>
      </c>
      <c r="C83" s="42" t="s">
        <v>1242</v>
      </c>
      <c r="D83" s="90" t="s">
        <v>1392</v>
      </c>
      <c r="E83" s="90"/>
      <c r="F83" s="90"/>
      <c r="G83" s="90"/>
      <c r="T83" s="45" t="s">
        <v>888</v>
      </c>
    </row>
    <row r="84" spans="1:20" x14ac:dyDescent="0.3">
      <c r="A84" s="43" t="s">
        <v>233</v>
      </c>
      <c r="B84" s="158"/>
      <c r="T84" s="44"/>
    </row>
    <row r="85" spans="1:20" ht="22.5" customHeight="1" x14ac:dyDescent="0.3">
      <c r="A85" s="43" t="s">
        <v>1394</v>
      </c>
      <c r="B85" s="158" t="s">
        <v>1023</v>
      </c>
      <c r="C85" s="42" t="s">
        <v>1243</v>
      </c>
      <c r="D85" s="90" t="s">
        <v>1395</v>
      </c>
      <c r="E85" s="90"/>
      <c r="F85" s="90"/>
      <c r="G85" s="90"/>
      <c r="T85" s="45" t="s">
        <v>238</v>
      </c>
    </row>
    <row r="86" spans="1:20" x14ac:dyDescent="0.3">
      <c r="A86" s="43" t="s">
        <v>239</v>
      </c>
      <c r="B86" s="158"/>
      <c r="T86" s="44"/>
    </row>
    <row r="87" spans="1:20" ht="22.5" customHeight="1" x14ac:dyDescent="0.3">
      <c r="A87" s="43" t="s">
        <v>1641</v>
      </c>
      <c r="B87" s="158" t="s">
        <v>1024</v>
      </c>
      <c r="C87" s="42" t="s">
        <v>1244</v>
      </c>
      <c r="D87" s="42" t="s">
        <v>1642</v>
      </c>
      <c r="E87" s="90" t="s">
        <v>1643</v>
      </c>
      <c r="F87" s="90"/>
      <c r="T87" s="45" t="s">
        <v>244</v>
      </c>
    </row>
    <row r="88" spans="1:20" ht="22.5" customHeight="1" x14ac:dyDescent="0.3">
      <c r="A88" s="43" t="s">
        <v>442</v>
      </c>
      <c r="B88" s="158" t="s">
        <v>1025</v>
      </c>
      <c r="C88" s="42" t="s">
        <v>1245</v>
      </c>
      <c r="D88" s="42"/>
      <c r="E88" s="90"/>
      <c r="F88" s="90"/>
      <c r="G88" s="90"/>
      <c r="H88" s="90"/>
      <c r="T88" s="45" t="s">
        <v>251</v>
      </c>
    </row>
    <row r="89" spans="1:20" ht="22.5" customHeight="1" x14ac:dyDescent="0.3">
      <c r="A89" s="43" t="s">
        <v>1535</v>
      </c>
      <c r="B89" s="158" t="s">
        <v>1026</v>
      </c>
      <c r="C89" s="42" t="s">
        <v>1246</v>
      </c>
      <c r="T89" s="45" t="s">
        <v>253</v>
      </c>
    </row>
    <row r="90" spans="1:20" ht="22.5" customHeight="1" x14ac:dyDescent="0.3">
      <c r="A90" s="43" t="s">
        <v>1396</v>
      </c>
      <c r="B90" s="158" t="s">
        <v>1027</v>
      </c>
      <c r="C90" s="42" t="s">
        <v>1247</v>
      </c>
      <c r="D90" s="42" t="s">
        <v>1397</v>
      </c>
      <c r="E90" s="90"/>
      <c r="F90" s="90"/>
      <c r="G90" s="90"/>
      <c r="T90" s="45" t="s">
        <v>256</v>
      </c>
    </row>
    <row r="91" spans="1:20" ht="22.5" customHeight="1" x14ac:dyDescent="0.3">
      <c r="A91" s="43" t="s">
        <v>1534</v>
      </c>
      <c r="B91" s="158" t="s">
        <v>1029</v>
      </c>
      <c r="C91" s="42" t="s">
        <v>1249</v>
      </c>
      <c r="D91" s="42"/>
      <c r="E91" s="90"/>
      <c r="F91" s="90"/>
      <c r="T91" s="45" t="s">
        <v>1547</v>
      </c>
    </row>
    <row r="92" spans="1:20" ht="22.5" customHeight="1" x14ac:dyDescent="0.3">
      <c r="A92" s="43" t="s">
        <v>892</v>
      </c>
      <c r="B92" s="158" t="s">
        <v>1028</v>
      </c>
      <c r="C92" s="42" t="s">
        <v>1248</v>
      </c>
      <c r="D92" s="42"/>
      <c r="E92" s="90"/>
      <c r="F92" s="90"/>
      <c r="G92" s="90"/>
      <c r="T92" s="45" t="s">
        <v>893</v>
      </c>
    </row>
    <row r="93" spans="1:20" ht="22.5" customHeight="1" x14ac:dyDescent="0.3">
      <c r="A93" s="43" t="s">
        <v>1615</v>
      </c>
      <c r="B93" s="158" t="s">
        <v>1030</v>
      </c>
      <c r="C93" s="42" t="s">
        <v>1250</v>
      </c>
      <c r="D93" s="42"/>
      <c r="E93" s="90"/>
      <c r="F93" s="90"/>
      <c r="T93" s="45" t="s">
        <v>908</v>
      </c>
    </row>
    <row r="94" spans="1:20" ht="22.5" customHeight="1" x14ac:dyDescent="0.3">
      <c r="A94" s="43" t="s">
        <v>841</v>
      </c>
      <c r="B94" s="158" t="s">
        <v>1031</v>
      </c>
      <c r="C94" s="42" t="s">
        <v>957</v>
      </c>
      <c r="D94" s="42"/>
      <c r="E94" s="90"/>
      <c r="F94" s="90"/>
      <c r="G94" s="90"/>
      <c r="T94" s="45" t="s">
        <v>846</v>
      </c>
    </row>
    <row r="95" spans="1:20" x14ac:dyDescent="0.3">
      <c r="A95" s="43" t="s">
        <v>257</v>
      </c>
      <c r="B95" s="158"/>
      <c r="T95" s="44"/>
    </row>
    <row r="96" spans="1:20" ht="22.5" customHeight="1" x14ac:dyDescent="0.3">
      <c r="A96" s="43" t="s">
        <v>1657</v>
      </c>
      <c r="B96" s="158" t="s">
        <v>1032</v>
      </c>
      <c r="C96" s="42" t="s">
        <v>1251</v>
      </c>
      <c r="D96" s="42" t="s">
        <v>1658</v>
      </c>
      <c r="E96" s="90"/>
      <c r="F96" s="90"/>
      <c r="T96" s="45" t="s">
        <v>258</v>
      </c>
    </row>
    <row r="97" spans="1:20" ht="22.5" customHeight="1" x14ac:dyDescent="0.3">
      <c r="A97" s="43" t="s">
        <v>1536</v>
      </c>
      <c r="B97" s="158" t="s">
        <v>1033</v>
      </c>
      <c r="C97" s="42" t="s">
        <v>1252</v>
      </c>
      <c r="D97" s="42" t="s">
        <v>1537</v>
      </c>
      <c r="T97" s="45" t="s">
        <v>260</v>
      </c>
    </row>
    <row r="98" spans="1:20" ht="22.5" customHeight="1" x14ac:dyDescent="0.3">
      <c r="A98" s="43" t="s">
        <v>1727</v>
      </c>
      <c r="B98" s="158" t="s">
        <v>1034</v>
      </c>
      <c r="C98" s="42" t="s">
        <v>1253</v>
      </c>
      <c r="T98" s="45" t="s">
        <v>261</v>
      </c>
    </row>
    <row r="99" spans="1:20" ht="22.5" customHeight="1" x14ac:dyDescent="0.3">
      <c r="A99" s="43" t="s">
        <v>790</v>
      </c>
      <c r="B99" s="158" t="s">
        <v>1035</v>
      </c>
      <c r="C99" s="42" t="s">
        <v>1254</v>
      </c>
      <c r="T99" s="45" t="s">
        <v>789</v>
      </c>
    </row>
    <row r="100" spans="1:20" ht="22.5" customHeight="1" x14ac:dyDescent="0.3">
      <c r="A100" s="43" t="s">
        <v>634</v>
      </c>
      <c r="B100" s="158" t="s">
        <v>1036</v>
      </c>
      <c r="C100" s="42" t="s">
        <v>1255</v>
      </c>
      <c r="T100" s="45" t="s">
        <v>635</v>
      </c>
    </row>
    <row r="101" spans="1:20" ht="22.5" customHeight="1" x14ac:dyDescent="0.3">
      <c r="A101" s="43" t="s">
        <v>1668</v>
      </c>
      <c r="B101" s="158" t="s">
        <v>1666</v>
      </c>
      <c r="C101" s="42" t="s">
        <v>1667</v>
      </c>
      <c r="T101" s="45" t="s">
        <v>1669</v>
      </c>
    </row>
    <row r="102" spans="1:20" x14ac:dyDescent="0.3">
      <c r="A102" s="43" t="s">
        <v>262</v>
      </c>
      <c r="B102" s="158"/>
      <c r="T102" s="44"/>
    </row>
    <row r="103" spans="1:20" ht="22.5" customHeight="1" x14ac:dyDescent="0.3">
      <c r="A103" s="43" t="s">
        <v>1785</v>
      </c>
      <c r="B103" s="158" t="s">
        <v>1037</v>
      </c>
      <c r="C103" s="42" t="s">
        <v>1256</v>
      </c>
      <c r="D103" s="42" t="s">
        <v>1786</v>
      </c>
      <c r="T103" s="45" t="s">
        <v>265</v>
      </c>
    </row>
    <row r="104" spans="1:20" ht="22.5" customHeight="1" x14ac:dyDescent="0.3">
      <c r="A104" s="43" t="s">
        <v>1692</v>
      </c>
      <c r="B104" s="158" t="s">
        <v>1038</v>
      </c>
      <c r="C104" s="42" t="s">
        <v>1257</v>
      </c>
      <c r="D104" s="42"/>
      <c r="E104" s="90"/>
      <c r="F104" s="90"/>
      <c r="G104" s="90"/>
      <c r="T104" s="45" t="s">
        <v>267</v>
      </c>
    </row>
    <row r="105" spans="1:20" ht="22.5" customHeight="1" x14ac:dyDescent="0.3">
      <c r="A105" s="43" t="s">
        <v>1691</v>
      </c>
      <c r="B105" s="158" t="s">
        <v>1039</v>
      </c>
      <c r="C105" s="42" t="s">
        <v>1258</v>
      </c>
      <c r="D105" s="42"/>
      <c r="E105" s="42"/>
      <c r="T105" s="45" t="s">
        <v>268</v>
      </c>
    </row>
    <row r="106" spans="1:20" ht="22.5" customHeight="1" x14ac:dyDescent="0.3">
      <c r="A106" s="43" t="s">
        <v>1398</v>
      </c>
      <c r="B106" s="158" t="s">
        <v>1040</v>
      </c>
      <c r="C106" s="42" t="s">
        <v>1259</v>
      </c>
      <c r="D106" s="42"/>
      <c r="E106" s="90"/>
      <c r="T106" s="45" t="s">
        <v>269</v>
      </c>
    </row>
    <row r="107" spans="1:20" ht="22.5" customHeight="1" x14ac:dyDescent="0.3">
      <c r="A107" s="43" t="s">
        <v>108</v>
      </c>
      <c r="B107" s="158" t="s">
        <v>1041</v>
      </c>
      <c r="C107" s="42" t="s">
        <v>1260</v>
      </c>
      <c r="D107" s="42"/>
      <c r="T107" s="45" t="s">
        <v>271</v>
      </c>
    </row>
    <row r="108" spans="1:20" ht="22.5" customHeight="1" x14ac:dyDescent="0.3">
      <c r="A108" s="43" t="s">
        <v>1677</v>
      </c>
      <c r="B108" s="158" t="s">
        <v>1042</v>
      </c>
      <c r="C108" s="42" t="s">
        <v>1261</v>
      </c>
      <c r="D108" s="42" t="s">
        <v>1678</v>
      </c>
      <c r="E108" s="90" t="s">
        <v>1679</v>
      </c>
      <c r="F108" s="90"/>
      <c r="G108" s="90"/>
      <c r="T108" s="45" t="s">
        <v>273</v>
      </c>
    </row>
    <row r="109" spans="1:20" ht="22.5" customHeight="1" x14ac:dyDescent="0.3">
      <c r="A109" s="43" t="s">
        <v>766</v>
      </c>
      <c r="B109" s="158" t="s">
        <v>1043</v>
      </c>
      <c r="C109" s="42" t="s">
        <v>1262</v>
      </c>
      <c r="D109" s="42"/>
      <c r="E109" s="90"/>
      <c r="F109" s="90"/>
      <c r="G109" s="90"/>
      <c r="T109" s="45" t="s">
        <v>767</v>
      </c>
    </row>
    <row r="110" spans="1:20" ht="22.5" customHeight="1" x14ac:dyDescent="0.3">
      <c r="A110" s="43" t="s">
        <v>949</v>
      </c>
      <c r="B110" s="158" t="s">
        <v>1044</v>
      </c>
      <c r="C110" s="42" t="s">
        <v>1263</v>
      </c>
      <c r="D110" s="42"/>
      <c r="E110" s="90"/>
      <c r="F110" s="90"/>
      <c r="G110" s="90"/>
      <c r="T110" s="45" t="s">
        <v>950</v>
      </c>
    </row>
    <row r="111" spans="1:20" ht="22.5" customHeight="1" x14ac:dyDescent="0.3">
      <c r="A111" s="43" t="s">
        <v>1682</v>
      </c>
      <c r="B111" s="158" t="s">
        <v>1045</v>
      </c>
      <c r="C111" s="42" t="s">
        <v>1264</v>
      </c>
      <c r="D111" s="42"/>
      <c r="E111" s="90"/>
      <c r="F111" s="90"/>
      <c r="G111" s="90"/>
      <c r="T111" s="45" t="s">
        <v>825</v>
      </c>
    </row>
    <row r="112" spans="1:20" ht="22.5" customHeight="1" x14ac:dyDescent="0.3">
      <c r="A112" s="43" t="s">
        <v>592</v>
      </c>
      <c r="B112" s="158" t="s">
        <v>1046</v>
      </c>
      <c r="C112" s="42" t="s">
        <v>1265</v>
      </c>
      <c r="D112" s="42"/>
      <c r="E112" s="90"/>
      <c r="F112" s="90"/>
      <c r="G112" s="90"/>
      <c r="T112" s="45" t="s">
        <v>597</v>
      </c>
    </row>
    <row r="113" spans="1:20" ht="22.5" customHeight="1" x14ac:dyDescent="0.3">
      <c r="A113" s="43" t="s">
        <v>1798</v>
      </c>
      <c r="B113" s="158" t="s">
        <v>1799</v>
      </c>
      <c r="C113" s="42" t="s">
        <v>1800</v>
      </c>
      <c r="D113" s="42"/>
      <c r="E113" s="90"/>
      <c r="F113" s="90"/>
      <c r="G113" s="90"/>
      <c r="T113" s="45" t="s">
        <v>1801</v>
      </c>
    </row>
    <row r="114" spans="1:20" ht="22.5" customHeight="1" x14ac:dyDescent="0.3">
      <c r="A114" s="43" t="s">
        <v>577</v>
      </c>
      <c r="B114" s="158"/>
      <c r="T114" s="45"/>
    </row>
    <row r="115" spans="1:20" ht="22.5" customHeight="1" x14ac:dyDescent="0.3">
      <c r="A115" s="43" t="s">
        <v>578</v>
      </c>
      <c r="B115" s="158" t="s">
        <v>1047</v>
      </c>
      <c r="C115" s="42" t="s">
        <v>1266</v>
      </c>
      <c r="D115" s="42"/>
      <c r="T115" s="45" t="s">
        <v>583</v>
      </c>
    </row>
    <row r="116" spans="1:20" ht="22.5" customHeight="1" x14ac:dyDescent="0.3">
      <c r="A116" s="43" t="s">
        <v>637</v>
      </c>
      <c r="B116" s="158" t="s">
        <v>1048</v>
      </c>
      <c r="C116" s="42" t="s">
        <v>1267</v>
      </c>
      <c r="D116" s="42"/>
      <c r="T116" s="45"/>
    </row>
    <row r="117" spans="1:20" ht="22.5" customHeight="1" x14ac:dyDescent="0.3">
      <c r="A117" s="43" t="s">
        <v>274</v>
      </c>
      <c r="B117" s="158"/>
      <c r="T117" s="45"/>
    </row>
    <row r="118" spans="1:20" ht="22.5" customHeight="1" x14ac:dyDescent="0.3">
      <c r="A118" s="43" t="s">
        <v>1403</v>
      </c>
      <c r="B118" s="158" t="s">
        <v>1049</v>
      </c>
      <c r="C118" s="42" t="s">
        <v>1268</v>
      </c>
      <c r="D118" s="42"/>
      <c r="E118" s="90"/>
      <c r="F118" s="90"/>
      <c r="G118" s="90"/>
      <c r="H118" s="90"/>
      <c r="T118" s="45" t="s">
        <v>281</v>
      </c>
    </row>
    <row r="119" spans="1:20" ht="22.5" customHeight="1" x14ac:dyDescent="0.3">
      <c r="A119" s="43" t="s">
        <v>1405</v>
      </c>
      <c r="B119" s="158" t="s">
        <v>1050</v>
      </c>
      <c r="C119" s="42" t="s">
        <v>1269</v>
      </c>
      <c r="D119" s="42"/>
      <c r="E119" s="90"/>
      <c r="F119" s="90"/>
      <c r="T119" s="45" t="s">
        <v>285</v>
      </c>
    </row>
    <row r="120" spans="1:20" x14ac:dyDescent="0.3">
      <c r="A120" s="43" t="s">
        <v>286</v>
      </c>
      <c r="B120" s="158"/>
      <c r="T120" s="44"/>
    </row>
    <row r="121" spans="1:20" ht="22.5" customHeight="1" x14ac:dyDescent="0.3">
      <c r="A121" s="43" t="s">
        <v>1680</v>
      </c>
      <c r="B121" s="158" t="s">
        <v>1051</v>
      </c>
      <c r="C121" s="42" t="s">
        <v>1270</v>
      </c>
      <c r="D121" s="42"/>
      <c r="E121" s="90"/>
      <c r="F121" s="90"/>
      <c r="T121" s="45" t="s">
        <v>291</v>
      </c>
    </row>
    <row r="122" spans="1:20" ht="22.5" customHeight="1" x14ac:dyDescent="0.3">
      <c r="A122" s="43" t="s">
        <v>1804</v>
      </c>
      <c r="B122" s="158" t="s">
        <v>1052</v>
      </c>
      <c r="C122" s="42" t="s">
        <v>1271</v>
      </c>
      <c r="D122" s="42"/>
      <c r="T122" s="45" t="s">
        <v>782</v>
      </c>
    </row>
    <row r="123" spans="1:20" ht="22.5" customHeight="1" x14ac:dyDescent="0.3">
      <c r="A123" s="43" t="s">
        <v>1744</v>
      </c>
      <c r="B123" s="158" t="s">
        <v>1053</v>
      </c>
      <c r="C123" s="42" t="s">
        <v>1272</v>
      </c>
      <c r="D123" s="42" t="s">
        <v>1745</v>
      </c>
      <c r="T123" s="45" t="s">
        <v>575</v>
      </c>
    </row>
    <row r="124" spans="1:20" ht="22.5" customHeight="1" x14ac:dyDescent="0.3">
      <c r="A124" s="43" t="s">
        <v>1406</v>
      </c>
      <c r="B124" s="158" t="s">
        <v>1054</v>
      </c>
      <c r="C124" s="42" t="s">
        <v>1273</v>
      </c>
      <c r="D124" s="42"/>
      <c r="T124" s="45" t="s">
        <v>292</v>
      </c>
    </row>
    <row r="125" spans="1:20" ht="22.5" customHeight="1" x14ac:dyDescent="0.3">
      <c r="A125" s="43" t="s">
        <v>1746</v>
      </c>
      <c r="B125" s="158" t="s">
        <v>1055</v>
      </c>
      <c r="C125" s="42" t="s">
        <v>1274</v>
      </c>
      <c r="D125" s="42" t="s">
        <v>1747</v>
      </c>
      <c r="E125" s="90"/>
      <c r="F125" s="90"/>
      <c r="G125" s="90"/>
      <c r="H125" s="90"/>
      <c r="I125" s="90"/>
      <c r="J125" s="90"/>
      <c r="K125" s="90"/>
      <c r="L125" s="90"/>
      <c r="T125" s="45" t="s">
        <v>301</v>
      </c>
    </row>
    <row r="126" spans="1:20" ht="22.5" customHeight="1" x14ac:dyDescent="0.3">
      <c r="A126" s="43" t="s">
        <v>1458</v>
      </c>
      <c r="B126" s="158" t="s">
        <v>1056</v>
      </c>
      <c r="C126" s="42" t="s">
        <v>1275</v>
      </c>
      <c r="D126" s="42"/>
      <c r="E126" s="90"/>
      <c r="T126" s="45" t="s">
        <v>302</v>
      </c>
    </row>
    <row r="127" spans="1:20" ht="22.5" customHeight="1" x14ac:dyDescent="0.3">
      <c r="A127" s="43" t="s">
        <v>1538</v>
      </c>
      <c r="B127" s="158" t="s">
        <v>1057</v>
      </c>
      <c r="C127" s="42" t="s">
        <v>1276</v>
      </c>
      <c r="D127" s="42"/>
      <c r="E127" s="90"/>
      <c r="T127" s="45" t="s">
        <v>879</v>
      </c>
    </row>
    <row r="128" spans="1:20" ht="22.5" customHeight="1" x14ac:dyDescent="0.3">
      <c r="A128" s="43" t="s">
        <v>1542</v>
      </c>
      <c r="B128" s="158" t="s">
        <v>1385</v>
      </c>
      <c r="C128" s="42" t="s">
        <v>1386</v>
      </c>
      <c r="D128" s="42"/>
      <c r="E128" s="90"/>
      <c r="T128" s="45" t="s">
        <v>1387</v>
      </c>
    </row>
    <row r="129" spans="1:20" ht="22.5" customHeight="1" x14ac:dyDescent="0.3">
      <c r="A129" s="43" t="s">
        <v>1541</v>
      </c>
      <c r="B129" s="158" t="s">
        <v>1539</v>
      </c>
      <c r="C129" s="42" t="s">
        <v>1540</v>
      </c>
      <c r="D129" s="42"/>
      <c r="E129" s="90"/>
      <c r="T129" s="45" t="s">
        <v>1546</v>
      </c>
    </row>
    <row r="130" spans="1:20" ht="22.5" customHeight="1" x14ac:dyDescent="0.3">
      <c r="A130" s="43" t="s">
        <v>1722</v>
      </c>
      <c r="B130" s="158" t="s">
        <v>1720</v>
      </c>
      <c r="C130" s="42" t="s">
        <v>1721</v>
      </c>
      <c r="D130" s="42"/>
      <c r="E130" s="90"/>
      <c r="T130" s="45" t="s">
        <v>1723</v>
      </c>
    </row>
    <row r="131" spans="1:20" x14ac:dyDescent="0.3">
      <c r="A131" s="43" t="s">
        <v>303</v>
      </c>
      <c r="B131" s="158"/>
      <c r="T131" s="44"/>
    </row>
    <row r="132" spans="1:20" ht="22.5" customHeight="1" x14ac:dyDescent="0.3">
      <c r="A132" s="43" t="s">
        <v>1468</v>
      </c>
      <c r="B132" s="158" t="s">
        <v>1058</v>
      </c>
      <c r="C132" s="42" t="s">
        <v>1277</v>
      </c>
      <c r="D132" s="42"/>
      <c r="E132" s="90"/>
      <c r="F132" s="90"/>
      <c r="T132" s="45" t="s">
        <v>305</v>
      </c>
    </row>
    <row r="133" spans="1:20" ht="22.5" customHeight="1" x14ac:dyDescent="0.3">
      <c r="A133" s="43" t="s">
        <v>1459</v>
      </c>
      <c r="B133" s="158" t="s">
        <v>1059</v>
      </c>
      <c r="C133" s="42" t="s">
        <v>1278</v>
      </c>
      <c r="D133" s="42"/>
      <c r="T133" s="45" t="s">
        <v>307</v>
      </c>
    </row>
    <row r="134" spans="1:20" ht="22.5" customHeight="1" x14ac:dyDescent="0.3">
      <c r="A134" s="43" t="s">
        <v>666</v>
      </c>
      <c r="B134" s="158" t="s">
        <v>1060</v>
      </c>
      <c r="C134" s="42" t="s">
        <v>1279</v>
      </c>
      <c r="D134" s="42"/>
      <c r="T134" s="45" t="s">
        <v>667</v>
      </c>
    </row>
    <row r="135" spans="1:20" ht="22.5" customHeight="1" x14ac:dyDescent="0.3">
      <c r="A135" s="43" t="s">
        <v>1464</v>
      </c>
      <c r="B135" s="158" t="s">
        <v>1061</v>
      </c>
      <c r="C135" s="42" t="s">
        <v>1280</v>
      </c>
      <c r="D135" s="42" t="s">
        <v>1466</v>
      </c>
      <c r="E135" s="90" t="s">
        <v>1467</v>
      </c>
      <c r="F135" s="90"/>
      <c r="G135" s="90"/>
      <c r="H135" s="90"/>
      <c r="T135" s="45" t="s">
        <v>738</v>
      </c>
    </row>
    <row r="136" spans="1:20" ht="22.5" customHeight="1" x14ac:dyDescent="0.3">
      <c r="A136" s="43" t="s">
        <v>1626</v>
      </c>
      <c r="B136" s="158" t="s">
        <v>1627</v>
      </c>
      <c r="C136" s="42" t="s">
        <v>1628</v>
      </c>
      <c r="D136" s="42"/>
      <c r="E136" s="90"/>
      <c r="F136" s="90"/>
      <c r="G136" s="90"/>
      <c r="H136" s="90"/>
      <c r="T136" s="45" t="s">
        <v>1629</v>
      </c>
    </row>
    <row r="137" spans="1:20" ht="22.5" customHeight="1" x14ac:dyDescent="0.3">
      <c r="A137" s="43" t="s">
        <v>1695</v>
      </c>
      <c r="B137" s="158" t="s">
        <v>1696</v>
      </c>
      <c r="C137" s="42" t="s">
        <v>1697</v>
      </c>
      <c r="D137" s="42" t="s">
        <v>1701</v>
      </c>
      <c r="E137" s="90"/>
      <c r="F137" s="90"/>
      <c r="G137" s="90"/>
      <c r="H137" s="90"/>
      <c r="T137" s="45" t="s">
        <v>1698</v>
      </c>
    </row>
    <row r="138" spans="1:20" ht="22.5" customHeight="1" x14ac:dyDescent="0.3">
      <c r="A138" s="43" t="s">
        <v>1765</v>
      </c>
      <c r="B138" s="158" t="s">
        <v>1763</v>
      </c>
      <c r="C138" s="42" t="s">
        <v>1764</v>
      </c>
      <c r="D138" s="42"/>
      <c r="E138" s="90"/>
      <c r="F138" s="90"/>
      <c r="G138" s="90"/>
      <c r="H138" s="90"/>
      <c r="T138" s="45" t="s">
        <v>1766</v>
      </c>
    </row>
    <row r="139" spans="1:20" x14ac:dyDescent="0.3">
      <c r="A139" s="43" t="s">
        <v>308</v>
      </c>
      <c r="B139" s="158"/>
      <c r="T139" s="44"/>
    </row>
    <row r="140" spans="1:20" ht="22.5" customHeight="1" x14ac:dyDescent="0.3">
      <c r="A140" s="43" t="s">
        <v>828</v>
      </c>
      <c r="B140" s="158" t="s">
        <v>1062</v>
      </c>
      <c r="C140" s="42" t="s">
        <v>1281</v>
      </c>
      <c r="D140" s="42"/>
      <c r="E140" s="90"/>
      <c r="F140" s="90"/>
      <c r="G140" s="90"/>
      <c r="H140" s="90"/>
      <c r="T140" s="45" t="s">
        <v>833</v>
      </c>
    </row>
    <row r="141" spans="1:20" ht="22.5" customHeight="1" x14ac:dyDescent="0.3">
      <c r="A141" s="43" t="s">
        <v>435</v>
      </c>
      <c r="B141" s="158" t="s">
        <v>1063</v>
      </c>
      <c r="C141" s="42" t="s">
        <v>1282</v>
      </c>
      <c r="D141" s="42"/>
      <c r="E141" s="90"/>
      <c r="F141" s="90"/>
      <c r="G141" s="90"/>
      <c r="H141" s="90"/>
      <c r="T141" s="45" t="s">
        <v>318</v>
      </c>
    </row>
    <row r="142" spans="1:20" x14ac:dyDescent="0.3">
      <c r="A142" s="43" t="s">
        <v>319</v>
      </c>
      <c r="B142" s="158"/>
      <c r="T142" s="44"/>
    </row>
    <row r="143" spans="1:20" ht="22.5" customHeight="1" x14ac:dyDescent="0.3">
      <c r="A143" s="43" t="s">
        <v>1549</v>
      </c>
      <c r="B143" s="158" t="s">
        <v>1064</v>
      </c>
      <c r="C143" s="42" t="s">
        <v>1283</v>
      </c>
      <c r="D143" s="42"/>
      <c r="E143" s="90"/>
      <c r="T143" s="45" t="s">
        <v>360</v>
      </c>
    </row>
    <row r="144" spans="1:20" ht="22.5" customHeight="1" x14ac:dyDescent="0.3">
      <c r="A144" s="43" t="s">
        <v>447</v>
      </c>
      <c r="B144" s="158" t="s">
        <v>1065</v>
      </c>
      <c r="C144" s="42" t="s">
        <v>1284</v>
      </c>
      <c r="D144" s="42"/>
      <c r="E144" s="90"/>
      <c r="F144" s="90"/>
      <c r="T144" s="45" t="s">
        <v>354</v>
      </c>
    </row>
    <row r="145" spans="1:20" ht="22.5" customHeight="1" x14ac:dyDescent="0.3">
      <c r="A145" s="43" t="s">
        <v>1760</v>
      </c>
      <c r="B145" s="158" t="s">
        <v>1066</v>
      </c>
      <c r="C145" s="42" t="s">
        <v>1285</v>
      </c>
      <c r="D145" s="42"/>
      <c r="E145" s="42"/>
      <c r="T145" s="45" t="s">
        <v>344</v>
      </c>
    </row>
    <row r="146" spans="1:20" ht="22.5" customHeight="1" x14ac:dyDescent="0.3">
      <c r="A146" s="43" t="s">
        <v>1634</v>
      </c>
      <c r="B146" s="158" t="s">
        <v>1067</v>
      </c>
      <c r="C146" s="42" t="s">
        <v>1286</v>
      </c>
      <c r="D146" s="42"/>
      <c r="E146" s="42"/>
      <c r="F146" s="42"/>
      <c r="T146" s="45" t="s">
        <v>347</v>
      </c>
    </row>
    <row r="147" spans="1:20" ht="22.5" customHeight="1" x14ac:dyDescent="0.3">
      <c r="A147" s="43" t="s">
        <v>1646</v>
      </c>
      <c r="B147" s="158" t="s">
        <v>1068</v>
      </c>
      <c r="C147" s="42" t="s">
        <v>1287</v>
      </c>
      <c r="D147" s="42"/>
      <c r="E147" s="42"/>
      <c r="F147" s="42"/>
      <c r="G147" s="90"/>
      <c r="I147" s="42"/>
      <c r="T147" s="45" t="s">
        <v>351</v>
      </c>
    </row>
    <row r="148" spans="1:20" ht="22.5" customHeight="1" x14ac:dyDescent="0.3">
      <c r="A148" s="43" t="s">
        <v>445</v>
      </c>
      <c r="B148" s="158" t="s">
        <v>1069</v>
      </c>
      <c r="C148" s="42" t="s">
        <v>1288</v>
      </c>
      <c r="D148" s="42"/>
      <c r="F148" s="42"/>
      <c r="G148" s="42"/>
      <c r="T148" s="45" t="s">
        <v>337</v>
      </c>
    </row>
    <row r="149" spans="1:20" ht="22.5" customHeight="1" x14ac:dyDescent="0.3">
      <c r="A149" s="43" t="s">
        <v>1548</v>
      </c>
      <c r="B149" s="158" t="s">
        <v>1070</v>
      </c>
      <c r="C149" s="42" t="s">
        <v>1289</v>
      </c>
      <c r="E149" s="42"/>
      <c r="F149" s="90"/>
      <c r="G149" s="90"/>
      <c r="H149" s="90"/>
      <c r="I149" s="90"/>
      <c r="J149" s="90"/>
      <c r="T149" s="45" t="s">
        <v>323</v>
      </c>
    </row>
    <row r="150" spans="1:20" ht="22.5" customHeight="1" x14ac:dyDescent="0.3">
      <c r="A150" s="43" t="s">
        <v>443</v>
      </c>
      <c r="B150" s="158" t="s">
        <v>1071</v>
      </c>
      <c r="C150" s="42" t="s">
        <v>1290</v>
      </c>
      <c r="D150" s="42"/>
      <c r="E150" s="90"/>
      <c r="F150" s="90"/>
      <c r="T150" s="45" t="s">
        <v>328</v>
      </c>
    </row>
    <row r="151" spans="1:20" ht="22.5" customHeight="1" x14ac:dyDescent="0.3">
      <c r="A151" s="43" t="s">
        <v>562</v>
      </c>
      <c r="B151" s="158" t="s">
        <v>1072</v>
      </c>
      <c r="C151" s="42" t="s">
        <v>1291</v>
      </c>
      <c r="D151" s="42"/>
      <c r="E151" s="90"/>
      <c r="F151" s="90"/>
      <c r="T151" s="45" t="s">
        <v>827</v>
      </c>
    </row>
    <row r="152" spans="1:20" ht="22.5" customHeight="1" x14ac:dyDescent="0.3">
      <c r="A152" s="43" t="s">
        <v>1420</v>
      </c>
      <c r="B152" s="158" t="s">
        <v>1073</v>
      </c>
      <c r="C152" s="42" t="s">
        <v>1292</v>
      </c>
      <c r="D152" s="42" t="s">
        <v>1421</v>
      </c>
      <c r="E152" s="90"/>
      <c r="T152" s="45" t="s">
        <v>329</v>
      </c>
    </row>
    <row r="153" spans="1:20" ht="22.5" customHeight="1" x14ac:dyDescent="0.3">
      <c r="A153" s="43" t="s">
        <v>444</v>
      </c>
      <c r="B153" s="158" t="s">
        <v>1074</v>
      </c>
      <c r="C153" s="42" t="s">
        <v>1293</v>
      </c>
      <c r="T153" s="45" t="s">
        <v>332</v>
      </c>
    </row>
    <row r="154" spans="1:20" ht="22.5" customHeight="1" x14ac:dyDescent="0.3">
      <c r="A154" s="43" t="s">
        <v>446</v>
      </c>
      <c r="B154" s="158" t="s">
        <v>1075</v>
      </c>
      <c r="C154" s="42" t="s">
        <v>1294</v>
      </c>
      <c r="E154" s="42"/>
      <c r="F154" s="90"/>
      <c r="H154" s="42"/>
      <c r="T154" s="45" t="s">
        <v>343</v>
      </c>
    </row>
    <row r="155" spans="1:20" ht="22.5" customHeight="1" x14ac:dyDescent="0.3">
      <c r="A155" s="43" t="s">
        <v>106</v>
      </c>
      <c r="B155" s="158" t="s">
        <v>1076</v>
      </c>
      <c r="C155" s="42" t="s">
        <v>1295</v>
      </c>
      <c r="T155" s="45" t="s">
        <v>356</v>
      </c>
    </row>
    <row r="156" spans="1:20" ht="22.5" customHeight="1" x14ac:dyDescent="0.3">
      <c r="A156" s="43" t="s">
        <v>436</v>
      </c>
      <c r="B156" s="158" t="s">
        <v>1077</v>
      </c>
      <c r="C156" s="42" t="s">
        <v>1296</v>
      </c>
      <c r="D156" s="42"/>
      <c r="E156" s="90"/>
      <c r="T156" s="45" t="s">
        <v>359</v>
      </c>
    </row>
    <row r="157" spans="1:20" ht="22.5" customHeight="1" x14ac:dyDescent="0.3">
      <c r="A157" s="43" t="s">
        <v>1472</v>
      </c>
      <c r="B157" s="158" t="s">
        <v>1078</v>
      </c>
      <c r="C157" s="42" t="s">
        <v>1297</v>
      </c>
      <c r="D157" s="42"/>
      <c r="E157" s="90"/>
      <c r="T157" s="45" t="s">
        <v>362</v>
      </c>
    </row>
    <row r="158" spans="1:20" ht="22.5" customHeight="1" x14ac:dyDescent="0.3">
      <c r="A158" s="43" t="s">
        <v>1469</v>
      </c>
      <c r="B158" s="158" t="s">
        <v>1079</v>
      </c>
      <c r="C158" s="42" t="s">
        <v>1298</v>
      </c>
      <c r="T158" s="45" t="s">
        <v>365</v>
      </c>
    </row>
    <row r="159" spans="1:20" ht="22.5" customHeight="1" x14ac:dyDescent="0.3">
      <c r="A159" s="43" t="s">
        <v>449</v>
      </c>
      <c r="B159" s="158" t="s">
        <v>1080</v>
      </c>
      <c r="C159" s="42" t="s">
        <v>1299</v>
      </c>
      <c r="T159" s="45" t="s">
        <v>366</v>
      </c>
    </row>
    <row r="160" spans="1:20" ht="22.5" customHeight="1" x14ac:dyDescent="0.3">
      <c r="A160" s="43" t="s">
        <v>448</v>
      </c>
      <c r="B160" s="158" t="s">
        <v>1081</v>
      </c>
      <c r="C160" s="42" t="s">
        <v>1300</v>
      </c>
      <c r="T160" s="45" t="s">
        <v>368</v>
      </c>
    </row>
    <row r="161" spans="1:20" ht="22.5" customHeight="1" x14ac:dyDescent="0.3">
      <c r="A161" s="43" t="s">
        <v>450</v>
      </c>
      <c r="B161" s="158" t="s">
        <v>1082</v>
      </c>
      <c r="C161" s="42" t="s">
        <v>1301</v>
      </c>
      <c r="T161" s="45" t="s">
        <v>372</v>
      </c>
    </row>
    <row r="162" spans="1:20" ht="22.5" customHeight="1" x14ac:dyDescent="0.3">
      <c r="A162" s="43" t="s">
        <v>1470</v>
      </c>
      <c r="B162" s="158" t="s">
        <v>1083</v>
      </c>
      <c r="C162" s="42" t="s">
        <v>1302</v>
      </c>
      <c r="D162" s="42" t="s">
        <v>1471</v>
      </c>
      <c r="T162" s="45" t="s">
        <v>658</v>
      </c>
    </row>
    <row r="163" spans="1:20" ht="22.5" customHeight="1" x14ac:dyDescent="0.3">
      <c r="A163" s="43" t="s">
        <v>615</v>
      </c>
      <c r="B163" s="158" t="s">
        <v>1084</v>
      </c>
      <c r="C163" s="42" t="s">
        <v>1303</v>
      </c>
      <c r="T163" s="45" t="s">
        <v>616</v>
      </c>
    </row>
    <row r="164" spans="1:20" ht="22.5" customHeight="1" x14ac:dyDescent="0.3">
      <c r="A164" s="43" t="s">
        <v>1562</v>
      </c>
      <c r="B164" s="158" t="s">
        <v>1085</v>
      </c>
      <c r="C164" s="42" t="s">
        <v>1304</v>
      </c>
      <c r="D164" s="42"/>
      <c r="E164" s="42"/>
      <c r="T164" s="45" t="s">
        <v>612</v>
      </c>
    </row>
    <row r="165" spans="1:20" ht="22.5" customHeight="1" x14ac:dyDescent="0.3">
      <c r="A165" s="43" t="s">
        <v>1550</v>
      </c>
      <c r="B165" s="158" t="s">
        <v>1086</v>
      </c>
      <c r="C165" s="42" t="s">
        <v>1305</v>
      </c>
      <c r="D165" s="42"/>
      <c r="E165" s="42"/>
      <c r="T165" s="45" t="s">
        <v>912</v>
      </c>
    </row>
    <row r="166" spans="1:20" ht="22.5" customHeight="1" x14ac:dyDescent="0.3">
      <c r="A166" s="43" t="s">
        <v>613</v>
      </c>
      <c r="B166" s="158" t="s">
        <v>1087</v>
      </c>
      <c r="C166" s="42" t="s">
        <v>1306</v>
      </c>
      <c r="D166" s="42"/>
      <c r="E166" s="42"/>
      <c r="F166" s="90"/>
      <c r="G166" s="90"/>
      <c r="H166" s="90"/>
      <c r="T166" s="45" t="s">
        <v>614</v>
      </c>
    </row>
    <row r="167" spans="1:20" ht="22.5" customHeight="1" x14ac:dyDescent="0.3">
      <c r="A167" s="43" t="s">
        <v>890</v>
      </c>
      <c r="B167" s="158" t="s">
        <v>1088</v>
      </c>
      <c r="C167" s="42" t="s">
        <v>1307</v>
      </c>
      <c r="D167" s="42"/>
      <c r="E167" s="90"/>
      <c r="F167" s="90"/>
      <c r="G167" s="90"/>
      <c r="H167" s="90"/>
      <c r="T167" s="45" t="s">
        <v>891</v>
      </c>
    </row>
    <row r="168" spans="1:20" ht="22.5" customHeight="1" x14ac:dyDescent="0.3">
      <c r="A168" s="43" t="s">
        <v>857</v>
      </c>
      <c r="B168" s="158" t="s">
        <v>1089</v>
      </c>
      <c r="C168" s="42" t="s">
        <v>1308</v>
      </c>
      <c r="D168" s="42"/>
      <c r="E168" s="90"/>
      <c r="F168" s="90"/>
      <c r="G168" s="90"/>
      <c r="H168" s="90"/>
      <c r="T168" s="45" t="s">
        <v>314</v>
      </c>
    </row>
    <row r="169" spans="1:20" ht="22.5" customHeight="1" x14ac:dyDescent="0.3">
      <c r="A169" s="43" t="s">
        <v>894</v>
      </c>
      <c r="B169" s="158" t="s">
        <v>1090</v>
      </c>
      <c r="C169" s="42" t="s">
        <v>1309</v>
      </c>
      <c r="D169" s="42"/>
      <c r="E169" s="90"/>
      <c r="F169" s="90"/>
      <c r="G169" s="90"/>
      <c r="H169" s="90"/>
      <c r="T169" s="45" t="s">
        <v>895</v>
      </c>
    </row>
    <row r="170" spans="1:20" ht="22.5" customHeight="1" x14ac:dyDescent="0.3">
      <c r="A170" s="43" t="s">
        <v>1475</v>
      </c>
      <c r="B170" s="158" t="s">
        <v>1473</v>
      </c>
      <c r="C170" s="42" t="s">
        <v>1474</v>
      </c>
      <c r="D170" s="42"/>
      <c r="E170" s="90"/>
      <c r="F170" s="90"/>
      <c r="G170" s="90"/>
      <c r="H170" s="90"/>
      <c r="T170" s="45" t="s">
        <v>1476</v>
      </c>
    </row>
    <row r="171" spans="1:20" ht="22.5" customHeight="1" x14ac:dyDescent="0.3">
      <c r="A171" s="43" t="s">
        <v>1588</v>
      </c>
      <c r="B171" s="158" t="s">
        <v>1585</v>
      </c>
      <c r="C171" s="42" t="s">
        <v>1586</v>
      </c>
      <c r="D171" s="42"/>
      <c r="E171" s="90"/>
      <c r="F171" s="90"/>
      <c r="G171" s="90"/>
      <c r="H171" s="90"/>
      <c r="T171" s="45" t="s">
        <v>1587</v>
      </c>
    </row>
    <row r="172" spans="1:20" ht="22.5" customHeight="1" x14ac:dyDescent="0.3">
      <c r="A172" s="43" t="s">
        <v>1730</v>
      </c>
      <c r="B172" s="158" t="s">
        <v>1728</v>
      </c>
      <c r="C172" s="42" t="s">
        <v>1729</v>
      </c>
      <c r="D172" s="42"/>
      <c r="E172" s="90"/>
      <c r="F172" s="90"/>
      <c r="G172" s="90"/>
      <c r="H172" s="90"/>
      <c r="T172" s="45" t="s">
        <v>1731</v>
      </c>
    </row>
    <row r="173" spans="1:20" ht="22.5" customHeight="1" x14ac:dyDescent="0.3">
      <c r="A173" s="43" t="s">
        <v>1780</v>
      </c>
      <c r="B173" s="158" t="s">
        <v>1778</v>
      </c>
      <c r="C173" s="42" t="s">
        <v>1779</v>
      </c>
      <c r="D173" s="42"/>
      <c r="E173" s="90"/>
      <c r="F173" s="90"/>
      <c r="G173" s="90"/>
      <c r="H173" s="90"/>
      <c r="T173" s="45" t="s">
        <v>1781</v>
      </c>
    </row>
    <row r="174" spans="1:20" ht="22.5" customHeight="1" x14ac:dyDescent="0.3">
      <c r="A174" s="43" t="s">
        <v>1796</v>
      </c>
      <c r="B174" s="158" t="s">
        <v>1793</v>
      </c>
      <c r="C174" s="42" t="s">
        <v>1794</v>
      </c>
      <c r="D174" s="42" t="s">
        <v>1795</v>
      </c>
      <c r="E174" s="90"/>
      <c r="F174" s="90"/>
      <c r="G174" s="90"/>
      <c r="H174" s="90"/>
      <c r="T174" s="45" t="s">
        <v>1797</v>
      </c>
    </row>
    <row r="175" spans="1:20" ht="22.5" customHeight="1" x14ac:dyDescent="0.3">
      <c r="A175" s="43" t="s">
        <v>1819</v>
      </c>
      <c r="B175" s="158" t="s">
        <v>1817</v>
      </c>
      <c r="C175" s="42" t="s">
        <v>1818</v>
      </c>
      <c r="D175" s="42"/>
      <c r="E175" s="90"/>
      <c r="F175" s="90"/>
      <c r="G175" s="90"/>
      <c r="H175" s="90"/>
      <c r="T175" s="45" t="s">
        <v>1820</v>
      </c>
    </row>
    <row r="176" spans="1:20" x14ac:dyDescent="0.3">
      <c r="A176" s="43" t="s">
        <v>375</v>
      </c>
      <c r="B176" s="158"/>
      <c r="T176" s="44"/>
    </row>
    <row r="177" spans="1:20" ht="22.5" customHeight="1" x14ac:dyDescent="0.3">
      <c r="A177" s="43" t="s">
        <v>451</v>
      </c>
      <c r="B177" s="158" t="s">
        <v>1091</v>
      </c>
      <c r="C177" s="42" t="s">
        <v>1310</v>
      </c>
      <c r="T177" s="45" t="s">
        <v>380</v>
      </c>
    </row>
    <row r="178" spans="1:20" ht="22.5" customHeight="1" x14ac:dyDescent="0.3">
      <c r="A178" s="43" t="s">
        <v>1561</v>
      </c>
      <c r="B178" s="158" t="s">
        <v>1092</v>
      </c>
      <c r="C178" s="42" t="s">
        <v>1311</v>
      </c>
      <c r="T178" s="45" t="s">
        <v>617</v>
      </c>
    </row>
    <row r="179" spans="1:20" ht="22.5" customHeight="1" x14ac:dyDescent="0.3">
      <c r="A179" s="43" t="s">
        <v>847</v>
      </c>
      <c r="B179" s="158" t="s">
        <v>1093</v>
      </c>
      <c r="C179" s="42" t="s">
        <v>1312</v>
      </c>
      <c r="T179" s="45" t="s">
        <v>271</v>
      </c>
    </row>
    <row r="180" spans="1:20" ht="22.5" customHeight="1" x14ac:dyDescent="0.3">
      <c r="A180" s="43" t="s">
        <v>943</v>
      </c>
      <c r="B180" s="158" t="s">
        <v>1094</v>
      </c>
      <c r="C180" s="42" t="s">
        <v>1313</v>
      </c>
      <c r="T180" s="45" t="s">
        <v>944</v>
      </c>
    </row>
    <row r="181" spans="1:20" ht="22.5" customHeight="1" x14ac:dyDescent="0.3">
      <c r="A181" s="43" t="s">
        <v>1519</v>
      </c>
      <c r="B181" s="158" t="s">
        <v>1095</v>
      </c>
      <c r="C181" s="42" t="s">
        <v>1314</v>
      </c>
      <c r="D181" s="42" t="s">
        <v>1520</v>
      </c>
      <c r="T181" s="45" t="s">
        <v>905</v>
      </c>
    </row>
    <row r="182" spans="1:20" ht="22.5" customHeight="1" x14ac:dyDescent="0.3">
      <c r="A182" s="43" t="s">
        <v>1478</v>
      </c>
      <c r="B182" s="158" t="s">
        <v>1479</v>
      </c>
      <c r="C182" s="42" t="s">
        <v>1480</v>
      </c>
      <c r="T182" s="45" t="s">
        <v>1481</v>
      </c>
    </row>
    <row r="183" spans="1:20" ht="22.5" customHeight="1" x14ac:dyDescent="0.3">
      <c r="A183" s="43" t="s">
        <v>1488</v>
      </c>
      <c r="B183" s="158" t="s">
        <v>1485</v>
      </c>
      <c r="C183" s="42" t="s">
        <v>1486</v>
      </c>
      <c r="T183" s="45" t="s">
        <v>1487</v>
      </c>
    </row>
    <row r="184" spans="1:20" ht="22.5" customHeight="1" x14ac:dyDescent="0.3">
      <c r="A184" s="43" t="s">
        <v>1808</v>
      </c>
      <c r="B184" s="158" t="s">
        <v>1806</v>
      </c>
      <c r="C184" s="42" t="s">
        <v>1807</v>
      </c>
      <c r="T184" s="45" t="s">
        <v>1809</v>
      </c>
    </row>
    <row r="185" spans="1:20" x14ac:dyDescent="0.3">
      <c r="A185" s="43" t="s">
        <v>381</v>
      </c>
      <c r="B185" s="158"/>
      <c r="T185" s="44"/>
    </row>
    <row r="186" spans="1:20" ht="22.5" customHeight="1" x14ac:dyDescent="0.3">
      <c r="A186" s="94" t="s">
        <v>1498</v>
      </c>
      <c r="B186" s="159" t="s">
        <v>1096</v>
      </c>
      <c r="C186" s="42" t="s">
        <v>1315</v>
      </c>
      <c r="D186" s="42" t="s">
        <v>1499</v>
      </c>
      <c r="T186" s="45" t="s">
        <v>383</v>
      </c>
    </row>
    <row r="187" spans="1:20" ht="22.5" customHeight="1" x14ac:dyDescent="0.3">
      <c r="A187" s="43" t="s">
        <v>1693</v>
      </c>
      <c r="B187" s="159" t="s">
        <v>1097</v>
      </c>
      <c r="C187" s="42" t="s">
        <v>1316</v>
      </c>
      <c r="T187" s="45" t="s">
        <v>384</v>
      </c>
    </row>
    <row r="188" spans="1:20" ht="22.5" customHeight="1" x14ac:dyDescent="0.3">
      <c r="A188" s="43" t="s">
        <v>1494</v>
      </c>
      <c r="B188" s="159" t="s">
        <v>1098</v>
      </c>
      <c r="C188" s="42" t="s">
        <v>1317</v>
      </c>
      <c r="T188" s="45" t="s">
        <v>1493</v>
      </c>
    </row>
    <row r="189" spans="1:20" ht="22.5" customHeight="1" x14ac:dyDescent="0.3">
      <c r="A189" s="43" t="s">
        <v>1770</v>
      </c>
      <c r="B189" s="159" t="s">
        <v>1099</v>
      </c>
      <c r="C189" s="42" t="s">
        <v>1318</v>
      </c>
      <c r="T189" s="45" t="s">
        <v>826</v>
      </c>
    </row>
    <row r="190" spans="1:20" ht="22.5" customHeight="1" x14ac:dyDescent="0.3">
      <c r="A190" s="43" t="s">
        <v>1495</v>
      </c>
      <c r="B190" s="159" t="s">
        <v>1100</v>
      </c>
      <c r="C190" s="42" t="s">
        <v>1319</v>
      </c>
      <c r="D190" s="42"/>
      <c r="T190" s="45" t="s">
        <v>386</v>
      </c>
    </row>
    <row r="191" spans="1:20" ht="22.5" customHeight="1" x14ac:dyDescent="0.3">
      <c r="A191" s="43" t="s">
        <v>1712</v>
      </c>
      <c r="B191" s="159" t="s">
        <v>1101</v>
      </c>
      <c r="C191" s="42" t="s">
        <v>1320</v>
      </c>
      <c r="D191" s="42" t="s">
        <v>1713</v>
      </c>
      <c r="T191" s="45" t="s">
        <v>389</v>
      </c>
    </row>
    <row r="192" spans="1:20" ht="22.5" customHeight="1" x14ac:dyDescent="0.3">
      <c r="A192" s="43" t="s">
        <v>1771</v>
      </c>
      <c r="B192" s="159" t="s">
        <v>1102</v>
      </c>
      <c r="C192" s="42" t="s">
        <v>1321</v>
      </c>
      <c r="D192" s="42" t="s">
        <v>1772</v>
      </c>
      <c r="T192" s="45" t="s">
        <v>390</v>
      </c>
    </row>
    <row r="193" spans="1:20" ht="22.5" customHeight="1" x14ac:dyDescent="0.3">
      <c r="A193" s="43" t="s">
        <v>1719</v>
      </c>
      <c r="B193" s="159" t="s">
        <v>1103</v>
      </c>
      <c r="C193" s="42" t="s">
        <v>1322</v>
      </c>
      <c r="D193" s="42" t="s">
        <v>1713</v>
      </c>
      <c r="T193" s="45" t="s">
        <v>391</v>
      </c>
    </row>
    <row r="194" spans="1:20" ht="22.5" customHeight="1" x14ac:dyDescent="0.3">
      <c r="A194" s="43" t="s">
        <v>1711</v>
      </c>
      <c r="B194" s="159" t="s">
        <v>1104</v>
      </c>
      <c r="C194" s="42" t="s">
        <v>1323</v>
      </c>
      <c r="D194" s="42"/>
      <c r="E194" s="42"/>
      <c r="T194" s="45" t="s">
        <v>771</v>
      </c>
    </row>
    <row r="195" spans="1:20" ht="22.5" customHeight="1" x14ac:dyDescent="0.3">
      <c r="A195" s="43" t="s">
        <v>772</v>
      </c>
      <c r="B195" s="159" t="s">
        <v>1105</v>
      </c>
      <c r="C195" s="42" t="s">
        <v>1324</v>
      </c>
      <c r="D195" s="42"/>
      <c r="E195" s="42"/>
      <c r="T195" s="45" t="s">
        <v>773</v>
      </c>
    </row>
    <row r="196" spans="1:20" ht="22.5" customHeight="1" x14ac:dyDescent="0.3">
      <c r="A196" s="43" t="s">
        <v>1551</v>
      </c>
      <c r="B196" s="159" t="s">
        <v>1106</v>
      </c>
      <c r="C196" s="42" t="s">
        <v>1325</v>
      </c>
      <c r="D196" s="42" t="s">
        <v>1552</v>
      </c>
      <c r="T196" s="45" t="s">
        <v>396</v>
      </c>
    </row>
    <row r="197" spans="1:20" ht="22.5" customHeight="1" x14ac:dyDescent="0.3">
      <c r="A197" s="43" t="s">
        <v>1489</v>
      </c>
      <c r="B197" s="159" t="s">
        <v>1107</v>
      </c>
      <c r="C197" s="42" t="s">
        <v>1326</v>
      </c>
      <c r="D197" s="42" t="s">
        <v>1490</v>
      </c>
      <c r="T197" s="45" t="s">
        <v>398</v>
      </c>
    </row>
    <row r="198" spans="1:20" ht="22.5" customHeight="1" x14ac:dyDescent="0.3">
      <c r="A198" s="43" t="s">
        <v>437</v>
      </c>
      <c r="B198" s="159" t="s">
        <v>1108</v>
      </c>
      <c r="C198" s="42" t="s">
        <v>1327</v>
      </c>
      <c r="T198" s="45" t="s">
        <v>406</v>
      </c>
    </row>
    <row r="199" spans="1:20" ht="22.5" customHeight="1" x14ac:dyDescent="0.3">
      <c r="A199" s="43" t="s">
        <v>610</v>
      </c>
      <c r="B199" s="159" t="s">
        <v>1109</v>
      </c>
      <c r="C199" s="42" t="s">
        <v>1328</v>
      </c>
      <c r="D199" s="42"/>
      <c r="E199" s="42"/>
      <c r="F199" s="90"/>
      <c r="G199" s="90"/>
      <c r="T199" s="45" t="s">
        <v>611</v>
      </c>
    </row>
    <row r="200" spans="1:20" ht="22.5" customHeight="1" x14ac:dyDescent="0.3">
      <c r="A200" s="43" t="s">
        <v>1597</v>
      </c>
      <c r="B200" s="159" t="s">
        <v>1594</v>
      </c>
      <c r="C200" s="42" t="s">
        <v>1595</v>
      </c>
      <c r="D200" s="42"/>
      <c r="E200" s="42"/>
      <c r="F200" s="90"/>
      <c r="G200" s="90"/>
      <c r="T200" s="45" t="s">
        <v>1596</v>
      </c>
    </row>
    <row r="201" spans="1:20" ht="22.5" customHeight="1" x14ac:dyDescent="0.3">
      <c r="A201" s="43" t="s">
        <v>1716</v>
      </c>
      <c r="B201" s="159" t="s">
        <v>1714</v>
      </c>
      <c r="C201" s="42" t="s">
        <v>1715</v>
      </c>
      <c r="D201" s="42" t="s">
        <v>1718</v>
      </c>
      <c r="E201" s="42"/>
      <c r="F201" s="90"/>
      <c r="G201" s="90"/>
      <c r="T201" s="45" t="s">
        <v>1717</v>
      </c>
    </row>
    <row r="202" spans="1:20" x14ac:dyDescent="0.3">
      <c r="A202" s="43" t="s">
        <v>407</v>
      </c>
      <c r="B202" s="158"/>
      <c r="T202" s="44"/>
    </row>
    <row r="203" spans="1:20" ht="22.5" customHeight="1" x14ac:dyDescent="0.3">
      <c r="A203" s="43" t="s">
        <v>452</v>
      </c>
      <c r="B203" s="158" t="s">
        <v>1110</v>
      </c>
      <c r="C203" s="42" t="s">
        <v>1329</v>
      </c>
      <c r="T203" s="45" t="s">
        <v>408</v>
      </c>
    </row>
    <row r="204" spans="1:20" ht="22.5" customHeight="1" x14ac:dyDescent="0.3">
      <c r="A204" s="43" t="s">
        <v>1598</v>
      </c>
      <c r="B204" s="158" t="s">
        <v>1111</v>
      </c>
      <c r="C204" s="42" t="s">
        <v>1330</v>
      </c>
      <c r="D204" s="42"/>
      <c r="E204" s="42"/>
      <c r="F204" s="90"/>
      <c r="T204" s="45" t="s">
        <v>1606</v>
      </c>
    </row>
    <row r="205" spans="1:20" ht="22.5" customHeight="1" x14ac:dyDescent="0.3">
      <c r="A205" s="43" t="s">
        <v>480</v>
      </c>
      <c r="B205" s="158" t="s">
        <v>1112</v>
      </c>
      <c r="C205" s="42" t="s">
        <v>1331</v>
      </c>
      <c r="D205" s="42"/>
      <c r="E205" s="42"/>
      <c r="T205" s="45" t="s">
        <v>482</v>
      </c>
    </row>
    <row r="206" spans="1:20" ht="22.5" customHeight="1" x14ac:dyDescent="0.3">
      <c r="A206" s="43" t="s">
        <v>453</v>
      </c>
      <c r="B206" s="158" t="s">
        <v>1113</v>
      </c>
      <c r="C206" s="42" t="s">
        <v>1332</v>
      </c>
      <c r="T206" s="45" t="s">
        <v>416</v>
      </c>
    </row>
    <row r="207" spans="1:20" ht="22.5" customHeight="1" x14ac:dyDescent="0.3">
      <c r="A207" s="43" t="s">
        <v>454</v>
      </c>
      <c r="B207" s="158" t="s">
        <v>1114</v>
      </c>
      <c r="C207" s="42" t="s">
        <v>1333</v>
      </c>
      <c r="T207" s="45" t="s">
        <v>419</v>
      </c>
    </row>
    <row r="208" spans="1:20" ht="22.5" customHeight="1" x14ac:dyDescent="0.3">
      <c r="A208" s="43" t="s">
        <v>1557</v>
      </c>
      <c r="B208" s="158" t="s">
        <v>1115</v>
      </c>
      <c r="C208" s="42" t="s">
        <v>1334</v>
      </c>
      <c r="D208" s="42"/>
      <c r="T208" s="45" t="s">
        <v>420</v>
      </c>
    </row>
    <row r="209" spans="1:20" ht="22.5" customHeight="1" x14ac:dyDescent="0.3">
      <c r="A209" s="43" t="s">
        <v>1510</v>
      </c>
      <c r="B209" s="158" t="s">
        <v>1116</v>
      </c>
      <c r="C209" s="42" t="s">
        <v>1335</v>
      </c>
      <c r="D209" s="42" t="s">
        <v>1511</v>
      </c>
      <c r="T209" s="45" t="s">
        <v>422</v>
      </c>
    </row>
    <row r="210" spans="1:20" ht="22.5" customHeight="1" x14ac:dyDescent="0.3">
      <c r="A210" s="43" t="s">
        <v>1651</v>
      </c>
      <c r="B210" s="158" t="s">
        <v>1117</v>
      </c>
      <c r="C210" s="42" t="s">
        <v>1336</v>
      </c>
      <c r="T210" s="45" t="s">
        <v>424</v>
      </c>
    </row>
    <row r="211" spans="1:20" ht="22.5" customHeight="1" x14ac:dyDescent="0.3">
      <c r="A211" s="43" t="s">
        <v>1512</v>
      </c>
      <c r="B211" s="158" t="s">
        <v>1118</v>
      </c>
      <c r="C211" s="42" t="s">
        <v>1337</v>
      </c>
      <c r="T211" s="45" t="s">
        <v>426</v>
      </c>
    </row>
    <row r="212" spans="1:20" ht="22.5" customHeight="1" x14ac:dyDescent="0.3">
      <c r="A212" s="43" t="s">
        <v>626</v>
      </c>
      <c r="B212" s="158" t="s">
        <v>1119</v>
      </c>
      <c r="C212" s="42" t="s">
        <v>1338</v>
      </c>
      <c r="D212" s="42"/>
      <c r="E212" s="42"/>
      <c r="F212" s="90"/>
      <c r="H212" s="42"/>
      <c r="I212" s="42"/>
      <c r="T212" s="45" t="s">
        <v>636</v>
      </c>
    </row>
    <row r="213" spans="1:20" ht="22.5" customHeight="1" x14ac:dyDescent="0.3">
      <c r="A213" s="43" t="s">
        <v>1558</v>
      </c>
      <c r="B213" s="158" t="s">
        <v>1120</v>
      </c>
      <c r="C213" s="42" t="s">
        <v>1339</v>
      </c>
      <c r="E213" s="42"/>
      <c r="T213" s="45" t="s">
        <v>483</v>
      </c>
    </row>
    <row r="214" spans="1:20" ht="22.5" customHeight="1" x14ac:dyDescent="0.3">
      <c r="A214" s="43" t="s">
        <v>1500</v>
      </c>
      <c r="B214" s="158" t="s">
        <v>1121</v>
      </c>
      <c r="C214" s="42" t="s">
        <v>1340</v>
      </c>
      <c r="D214" s="42"/>
      <c r="E214" s="42"/>
      <c r="F214" s="42"/>
      <c r="G214" s="90"/>
      <c r="T214" s="45" t="s">
        <v>427</v>
      </c>
    </row>
    <row r="215" spans="1:20" ht="22.5" customHeight="1" x14ac:dyDescent="0.3">
      <c r="A215" s="43" t="s">
        <v>1748</v>
      </c>
      <c r="B215" s="158" t="s">
        <v>1122</v>
      </c>
      <c r="C215" s="42" t="s">
        <v>1341</v>
      </c>
      <c r="D215" s="42" t="s">
        <v>1749</v>
      </c>
      <c r="T215" s="45" t="s">
        <v>657</v>
      </c>
    </row>
    <row r="216" spans="1:20" ht="22.5" customHeight="1" x14ac:dyDescent="0.3">
      <c r="A216" s="43" t="s">
        <v>1517</v>
      </c>
      <c r="B216" s="158" t="s">
        <v>1123</v>
      </c>
      <c r="C216" s="42" t="s">
        <v>1342</v>
      </c>
      <c r="D216" s="42" t="s">
        <v>1518</v>
      </c>
      <c r="E216" s="42"/>
      <c r="T216" s="45" t="s">
        <v>794</v>
      </c>
    </row>
    <row r="217" spans="1:20" ht="22.5" customHeight="1" x14ac:dyDescent="0.3">
      <c r="A217" s="43" t="s">
        <v>1702</v>
      </c>
      <c r="B217" s="158" t="s">
        <v>1124</v>
      </c>
      <c r="C217" s="42" t="s">
        <v>1343</v>
      </c>
      <c r="T217" s="45" t="s">
        <v>430</v>
      </c>
    </row>
    <row r="218" spans="1:20" ht="22.5" customHeight="1" x14ac:dyDescent="0.3">
      <c r="A218" s="43" t="s">
        <v>1681</v>
      </c>
      <c r="B218" s="158" t="s">
        <v>1125</v>
      </c>
      <c r="C218" s="42" t="s">
        <v>1344</v>
      </c>
      <c r="T218" s="45" t="s">
        <v>273</v>
      </c>
    </row>
    <row r="219" spans="1:20" ht="22.5" customHeight="1" x14ac:dyDescent="0.3">
      <c r="A219" s="43" t="s">
        <v>866</v>
      </c>
      <c r="B219" s="158" t="s">
        <v>1126</v>
      </c>
      <c r="C219" s="42" t="s">
        <v>1345</v>
      </c>
      <c r="D219" s="42"/>
      <c r="E219" s="42"/>
      <c r="T219" s="45" t="s">
        <v>865</v>
      </c>
    </row>
    <row r="220" spans="1:20" ht="22.5" customHeight="1" x14ac:dyDescent="0.3">
      <c r="A220" s="43" t="s">
        <v>934</v>
      </c>
      <c r="B220" s="158" t="s">
        <v>1127</v>
      </c>
      <c r="C220" s="42" t="s">
        <v>1346</v>
      </c>
      <c r="T220" s="45" t="s">
        <v>935</v>
      </c>
    </row>
    <row r="221" spans="1:20" ht="22.5" customHeight="1" x14ac:dyDescent="0.3">
      <c r="A221" s="43" t="s">
        <v>818</v>
      </c>
      <c r="B221" s="158" t="s">
        <v>1128</v>
      </c>
      <c r="C221" s="42" t="s">
        <v>1347</v>
      </c>
      <c r="T221" s="45" t="s">
        <v>819</v>
      </c>
    </row>
    <row r="222" spans="1:20" ht="22.5" customHeight="1" x14ac:dyDescent="0.3">
      <c r="A222" s="43" t="s">
        <v>1578</v>
      </c>
      <c r="B222" s="158" t="s">
        <v>1129</v>
      </c>
      <c r="C222" s="42" t="s">
        <v>1348</v>
      </c>
      <c r="T222" s="45" t="s">
        <v>886</v>
      </c>
    </row>
    <row r="223" spans="1:20" ht="22.5" customHeight="1" x14ac:dyDescent="0.3">
      <c r="A223" s="43" t="s">
        <v>881</v>
      </c>
      <c r="B223" s="158" t="s">
        <v>1130</v>
      </c>
      <c r="C223" s="42" t="s">
        <v>1349</v>
      </c>
      <c r="T223" s="45" t="s">
        <v>882</v>
      </c>
    </row>
    <row r="224" spans="1:20" ht="22.5" customHeight="1" x14ac:dyDescent="0.3">
      <c r="A224" s="43" t="s">
        <v>1411</v>
      </c>
      <c r="B224" s="158" t="s">
        <v>1409</v>
      </c>
      <c r="C224" s="42" t="s">
        <v>1410</v>
      </c>
      <c r="D224" s="42" t="s">
        <v>1413</v>
      </c>
      <c r="T224" s="45" t="s">
        <v>1412</v>
      </c>
    </row>
    <row r="225" spans="1:20" ht="22.5" customHeight="1" x14ac:dyDescent="0.3">
      <c r="A225" s="43" t="s">
        <v>1509</v>
      </c>
      <c r="B225" s="158" t="s">
        <v>1506</v>
      </c>
      <c r="C225" s="42" t="s">
        <v>1507</v>
      </c>
      <c r="D225" s="42"/>
      <c r="T225" s="45" t="s">
        <v>1508</v>
      </c>
    </row>
    <row r="226" spans="1:20" ht="22.5" customHeight="1" x14ac:dyDescent="0.3">
      <c r="A226" s="43" t="s">
        <v>1555</v>
      </c>
      <c r="B226" s="158" t="s">
        <v>1553</v>
      </c>
      <c r="C226" s="42" t="s">
        <v>1554</v>
      </c>
      <c r="D226" s="42"/>
      <c r="T226" s="45" t="s">
        <v>1556</v>
      </c>
    </row>
    <row r="227" spans="1:20" ht="22.5" customHeight="1" x14ac:dyDescent="0.3">
      <c r="A227" s="43" t="s">
        <v>1563</v>
      </c>
      <c r="B227" s="158" t="s">
        <v>1564</v>
      </c>
      <c r="C227" s="42" t="s">
        <v>1565</v>
      </c>
      <c r="D227" s="42"/>
      <c r="T227" s="45" t="s">
        <v>1566</v>
      </c>
    </row>
    <row r="228" spans="1:20" ht="22.5" customHeight="1" x14ac:dyDescent="0.3">
      <c r="A228" s="43" t="s">
        <v>1570</v>
      </c>
      <c r="B228" s="158" t="s">
        <v>1567</v>
      </c>
      <c r="C228" s="42" t="s">
        <v>1568</v>
      </c>
      <c r="D228" s="42" t="s">
        <v>1572</v>
      </c>
      <c r="T228" s="45" t="s">
        <v>1569</v>
      </c>
    </row>
    <row r="229" spans="1:20" ht="22.5" customHeight="1" x14ac:dyDescent="0.3">
      <c r="A229" s="43" t="s">
        <v>1582</v>
      </c>
      <c r="B229" s="158" t="s">
        <v>1580</v>
      </c>
      <c r="C229" s="42" t="s">
        <v>1581</v>
      </c>
      <c r="D229" s="42"/>
      <c r="T229" s="45" t="s">
        <v>1584</v>
      </c>
    </row>
    <row r="230" spans="1:20" ht="22.5" customHeight="1" x14ac:dyDescent="0.3">
      <c r="A230" s="43" t="s">
        <v>1734</v>
      </c>
      <c r="B230" s="158" t="s">
        <v>1735</v>
      </c>
      <c r="C230" s="42" t="s">
        <v>1736</v>
      </c>
      <c r="D230" s="42"/>
      <c r="T230" s="45" t="s">
        <v>1737</v>
      </c>
    </row>
    <row r="231" spans="1:20" x14ac:dyDescent="0.3">
      <c r="A231" s="43" t="s">
        <v>761</v>
      </c>
      <c r="B231" s="158"/>
      <c r="T231" s="44"/>
    </row>
    <row r="232" spans="1:20" x14ac:dyDescent="0.3">
      <c r="A232" s="43" t="s">
        <v>1419</v>
      </c>
      <c r="B232" s="158" t="s">
        <v>1131</v>
      </c>
      <c r="C232" s="42" t="s">
        <v>1350</v>
      </c>
      <c r="D232" s="42"/>
      <c r="E232" s="42"/>
      <c r="T232" s="44" t="s">
        <v>763</v>
      </c>
    </row>
    <row r="233" spans="1:20" x14ac:dyDescent="0.3">
      <c r="A233" s="43" t="s">
        <v>936</v>
      </c>
      <c r="B233" s="158"/>
      <c r="T233" s="44"/>
    </row>
    <row r="234" spans="1:20" x14ac:dyDescent="0.3">
      <c r="A234" s="43" t="s">
        <v>938</v>
      </c>
      <c r="B234" s="158" t="s">
        <v>1132</v>
      </c>
      <c r="C234" s="42" t="s">
        <v>1351</v>
      </c>
      <c r="D234" s="42"/>
      <c r="E234" s="42"/>
      <c r="T234" s="44" t="s">
        <v>937</v>
      </c>
    </row>
    <row r="235" spans="1:20" x14ac:dyDescent="0.3">
      <c r="A235" s="43" t="s">
        <v>431</v>
      </c>
      <c r="B235" s="158"/>
      <c r="T235" s="44"/>
    </row>
    <row r="236" spans="1:20" ht="22.5" customHeight="1" x14ac:dyDescent="0.3">
      <c r="A236" s="43" t="s">
        <v>1773</v>
      </c>
      <c r="B236" s="158" t="s">
        <v>1133</v>
      </c>
      <c r="C236" s="42" t="s">
        <v>1352</v>
      </c>
      <c r="T236" s="45" t="s">
        <v>434</v>
      </c>
    </row>
    <row r="237" spans="1:20" ht="22.5" customHeight="1" x14ac:dyDescent="0.3">
      <c r="A237" s="43" t="s">
        <v>1579</v>
      </c>
      <c r="B237" s="158" t="s">
        <v>1134</v>
      </c>
      <c r="C237" s="42" t="s">
        <v>1353</v>
      </c>
      <c r="D237" s="42"/>
      <c r="E237" s="42"/>
      <c r="T237" s="45" t="s">
        <v>932</v>
      </c>
    </row>
    <row r="238" spans="1:20" ht="22.5" customHeight="1" x14ac:dyDescent="0.3">
      <c r="A238" s="43" t="s">
        <v>1407</v>
      </c>
      <c r="B238" s="158" t="s">
        <v>1135</v>
      </c>
      <c r="C238" s="42" t="s">
        <v>1354</v>
      </c>
      <c r="D238" s="42"/>
      <c r="E238" s="42"/>
      <c r="T238" s="45" t="s">
        <v>796</v>
      </c>
    </row>
    <row r="239" spans="1:20" ht="22.5" customHeight="1" x14ac:dyDescent="0.3">
      <c r="A239" s="43" t="s">
        <v>1789</v>
      </c>
      <c r="B239" s="158" t="s">
        <v>1787</v>
      </c>
      <c r="C239" s="42" t="s">
        <v>1788</v>
      </c>
      <c r="D239" s="42"/>
      <c r="E239" s="42"/>
      <c r="T239" s="45" t="s">
        <v>1790</v>
      </c>
    </row>
    <row r="240" spans="1:20" x14ac:dyDescent="0.3">
      <c r="A240" s="43" t="s">
        <v>672</v>
      </c>
      <c r="B240" s="158"/>
      <c r="T240" s="44"/>
    </row>
    <row r="241" spans="1:20" ht="22.5" customHeight="1" x14ac:dyDescent="0.3">
      <c r="A241" s="43" t="s">
        <v>783</v>
      </c>
      <c r="B241" s="158" t="s">
        <v>1136</v>
      </c>
      <c r="C241" s="42" t="s">
        <v>1355</v>
      </c>
      <c r="T241" s="45" t="s">
        <v>784</v>
      </c>
    </row>
    <row r="243" spans="1:20" x14ac:dyDescent="0.3">
      <c r="A243" s="43" t="s">
        <v>486</v>
      </c>
      <c r="B243" s="158" t="s">
        <v>1137</v>
      </c>
      <c r="C243" s="42" t="s">
        <v>487</v>
      </c>
      <c r="D243" s="42"/>
      <c r="S243" s="158"/>
    </row>
    <row r="244" spans="1:20" x14ac:dyDescent="0.3">
      <c r="A244" s="43" t="s">
        <v>1356</v>
      </c>
      <c r="B244" s="158" t="s">
        <v>1138</v>
      </c>
      <c r="C244" s="117" t="s">
        <v>529</v>
      </c>
      <c r="D244" s="117" t="s">
        <v>530</v>
      </c>
      <c r="E244" s="117" t="s">
        <v>531</v>
      </c>
      <c r="S244" s="158"/>
    </row>
    <row r="245" spans="1:20" x14ac:dyDescent="0.3">
      <c r="A245" s="43" t="s">
        <v>1357</v>
      </c>
      <c r="B245" s="158" t="s">
        <v>1139</v>
      </c>
      <c r="C245" s="117" t="s">
        <v>532</v>
      </c>
      <c r="D245" s="117" t="s">
        <v>533</v>
      </c>
      <c r="E245" s="117" t="s">
        <v>534</v>
      </c>
      <c r="S245" s="158"/>
    </row>
    <row r="246" spans="1:20" x14ac:dyDescent="0.3">
      <c r="A246" s="43" t="s">
        <v>517</v>
      </c>
      <c r="B246" s="158" t="s">
        <v>1140</v>
      </c>
      <c r="C246" s="117" t="s">
        <v>838</v>
      </c>
      <c r="D246" s="117" t="s">
        <v>731</v>
      </c>
      <c r="E246" s="117" t="s">
        <v>839</v>
      </c>
      <c r="F246" s="117" t="s">
        <v>840</v>
      </c>
      <c r="S246" s="158"/>
    </row>
    <row r="247" spans="1:20" x14ac:dyDescent="0.3">
      <c r="A247" s="43" t="s">
        <v>730</v>
      </c>
      <c r="B247" s="158" t="s">
        <v>1141</v>
      </c>
      <c r="C247" s="117" t="s">
        <v>731</v>
      </c>
      <c r="D247" s="117" t="s">
        <v>535</v>
      </c>
      <c r="E247" s="117" t="s">
        <v>732</v>
      </c>
      <c r="F247" s="117" t="s">
        <v>531</v>
      </c>
      <c r="S247" s="158"/>
    </row>
    <row r="248" spans="1:20" x14ac:dyDescent="0.3">
      <c r="A248" s="43" t="s">
        <v>1358</v>
      </c>
      <c r="B248" s="158" t="s">
        <v>1142</v>
      </c>
      <c r="C248" s="117" t="s">
        <v>883</v>
      </c>
      <c r="D248" s="117" t="s">
        <v>884</v>
      </c>
      <c r="E248" s="117" t="s">
        <v>885</v>
      </c>
      <c r="F248" s="117"/>
      <c r="S248" s="158"/>
    </row>
    <row r="249" spans="1:20" x14ac:dyDescent="0.3">
      <c r="A249" s="43" t="s">
        <v>1359</v>
      </c>
      <c r="B249" s="158" t="s">
        <v>1143</v>
      </c>
      <c r="C249" s="115" t="s">
        <v>490</v>
      </c>
      <c r="D249" s="115" t="s">
        <v>491</v>
      </c>
      <c r="E249" s="115" t="s">
        <v>492</v>
      </c>
      <c r="F249" s="116" t="s">
        <v>493</v>
      </c>
      <c r="G249" s="116" t="s">
        <v>494</v>
      </c>
      <c r="H249" s="116" t="s">
        <v>495</v>
      </c>
      <c r="S249" s="158"/>
    </row>
    <row r="250" spans="1:20" x14ac:dyDescent="0.3">
      <c r="A250" s="43" t="s">
        <v>1360</v>
      </c>
      <c r="B250" s="158" t="s">
        <v>1144</v>
      </c>
      <c r="C250" s="115" t="s">
        <v>496</v>
      </c>
      <c r="D250" s="115" t="s">
        <v>497</v>
      </c>
      <c r="E250" s="115" t="s">
        <v>498</v>
      </c>
      <c r="F250" s="116" t="s">
        <v>499</v>
      </c>
      <c r="G250" s="116" t="s">
        <v>500</v>
      </c>
      <c r="H250" s="116" t="s">
        <v>501</v>
      </c>
      <c r="I250" s="116" t="s">
        <v>503</v>
      </c>
      <c r="J250" s="116" t="s">
        <v>502</v>
      </c>
      <c r="S250" s="158"/>
    </row>
    <row r="251" spans="1:20" x14ac:dyDescent="0.3">
      <c r="A251" s="43" t="s">
        <v>1361</v>
      </c>
      <c r="B251" s="158" t="s">
        <v>1145</v>
      </c>
      <c r="C251" s="117" t="s">
        <v>536</v>
      </c>
      <c r="D251" s="117" t="s">
        <v>537</v>
      </c>
      <c r="E251" s="115"/>
      <c r="F251" s="116"/>
      <c r="G251" s="116"/>
      <c r="H251" s="116"/>
      <c r="S251" s="158"/>
    </row>
    <row r="252" spans="1:20" x14ac:dyDescent="0.3">
      <c r="A252" s="43" t="s">
        <v>1362</v>
      </c>
      <c r="B252" s="158" t="s">
        <v>1146</v>
      </c>
      <c r="C252" s="117" t="s">
        <v>538</v>
      </c>
      <c r="D252" s="117" t="s">
        <v>539</v>
      </c>
      <c r="E252" s="115"/>
      <c r="F252" s="116"/>
      <c r="G252" s="116"/>
      <c r="H252" s="116"/>
      <c r="S252" s="158"/>
    </row>
    <row r="253" spans="1:20" x14ac:dyDescent="0.3">
      <c r="A253" s="43" t="s">
        <v>1363</v>
      </c>
      <c r="B253" s="158" t="s">
        <v>1147</v>
      </c>
      <c r="C253" s="117" t="s">
        <v>540</v>
      </c>
      <c r="D253" s="117" t="s">
        <v>539</v>
      </c>
      <c r="E253" s="115"/>
      <c r="F253" s="116"/>
      <c r="G253" s="116"/>
      <c r="H253" s="116"/>
      <c r="S253" s="158"/>
    </row>
    <row r="254" spans="1:20" x14ac:dyDescent="0.3">
      <c r="A254" s="43" t="s">
        <v>1364</v>
      </c>
      <c r="B254" s="158" t="s">
        <v>1148</v>
      </c>
      <c r="C254" s="117" t="s">
        <v>523</v>
      </c>
      <c r="D254" s="117" t="s">
        <v>524</v>
      </c>
      <c r="E254" s="115" t="s">
        <v>525</v>
      </c>
      <c r="F254" s="116" t="s">
        <v>526</v>
      </c>
      <c r="G254" s="116" t="s">
        <v>527</v>
      </c>
      <c r="H254" s="116" t="s">
        <v>528</v>
      </c>
      <c r="S254" s="158"/>
    </row>
    <row r="255" spans="1:20" x14ac:dyDescent="0.3">
      <c r="A255" s="43" t="s">
        <v>1365</v>
      </c>
      <c r="B255" s="158" t="s">
        <v>1149</v>
      </c>
      <c r="C255" s="115" t="s">
        <v>642</v>
      </c>
      <c r="D255" s="115" t="s">
        <v>643</v>
      </c>
      <c r="E255" s="115" t="s">
        <v>644</v>
      </c>
      <c r="F255" s="42" t="s">
        <v>664</v>
      </c>
      <c r="G255" s="42" t="s">
        <v>665</v>
      </c>
      <c r="H255" s="115" t="s">
        <v>645</v>
      </c>
      <c r="I255" s="115" t="s">
        <v>646</v>
      </c>
      <c r="J255" s="115" t="s">
        <v>647</v>
      </c>
      <c r="S255" s="158"/>
    </row>
    <row r="256" spans="1:20" x14ac:dyDescent="0.3">
      <c r="A256" s="43" t="s">
        <v>488</v>
      </c>
      <c r="B256" s="158" t="s">
        <v>1150</v>
      </c>
      <c r="C256" s="117" t="s">
        <v>541</v>
      </c>
      <c r="D256" s="117" t="s">
        <v>542</v>
      </c>
      <c r="E256" s="114"/>
      <c r="S256" s="158"/>
    </row>
    <row r="257" spans="1:19" x14ac:dyDescent="0.3">
      <c r="A257" s="43" t="s">
        <v>489</v>
      </c>
      <c r="B257" s="158" t="s">
        <v>1151</v>
      </c>
      <c r="C257" s="117" t="s">
        <v>543</v>
      </c>
      <c r="D257" s="117" t="s">
        <v>544</v>
      </c>
      <c r="E257" s="115" t="s">
        <v>909</v>
      </c>
      <c r="F257" s="115" t="s">
        <v>910</v>
      </c>
      <c r="G257" s="115" t="s">
        <v>911</v>
      </c>
      <c r="S257" s="158"/>
    </row>
    <row r="258" spans="1:19" x14ac:dyDescent="0.3">
      <c r="A258" s="43" t="s">
        <v>504</v>
      </c>
      <c r="B258" s="158" t="s">
        <v>1152</v>
      </c>
      <c r="C258" s="115" t="s">
        <v>834</v>
      </c>
      <c r="D258" s="114" t="s">
        <v>505</v>
      </c>
      <c r="E258" s="114" t="s">
        <v>506</v>
      </c>
      <c r="F258" t="s">
        <v>507</v>
      </c>
      <c r="G258" t="s">
        <v>508</v>
      </c>
      <c r="H258" s="118" t="s">
        <v>509</v>
      </c>
      <c r="I258" s="42" t="s">
        <v>835</v>
      </c>
      <c r="S258" s="158"/>
    </row>
    <row r="259" spans="1:19" x14ac:dyDescent="0.3">
      <c r="A259" s="43" t="s">
        <v>786</v>
      </c>
      <c r="B259" s="158" t="s">
        <v>1153</v>
      </c>
      <c r="C259" s="114" t="s">
        <v>505</v>
      </c>
      <c r="D259" s="114"/>
      <c r="E259" s="114"/>
      <c r="H259" s="118"/>
      <c r="S259" s="158"/>
    </row>
    <row r="260" spans="1:19" x14ac:dyDescent="0.3">
      <c r="A260" s="43" t="s">
        <v>1366</v>
      </c>
      <c r="B260" s="158" t="s">
        <v>1154</v>
      </c>
      <c r="C260" s="114" t="s">
        <v>505</v>
      </c>
      <c r="D260" s="114"/>
      <c r="E260" s="114"/>
      <c r="H260" s="118"/>
      <c r="S260" s="158"/>
    </row>
    <row r="261" spans="1:19" x14ac:dyDescent="0.3">
      <c r="A261" s="43" t="s">
        <v>510</v>
      </c>
      <c r="B261" s="158" t="s">
        <v>1155</v>
      </c>
      <c r="C261" s="115" t="s">
        <v>511</v>
      </c>
      <c r="D261" s="114"/>
      <c r="E261" s="114"/>
      <c r="S261" s="158"/>
    </row>
    <row r="262" spans="1:19" x14ac:dyDescent="0.3">
      <c r="A262" s="43" t="s">
        <v>639</v>
      </c>
      <c r="B262" s="158" t="s">
        <v>1156</v>
      </c>
      <c r="C262" s="115" t="s">
        <v>640</v>
      </c>
      <c r="D262" s="118" t="s">
        <v>641</v>
      </c>
      <c r="E262" t="s">
        <v>862</v>
      </c>
      <c r="S262" s="158"/>
    </row>
    <row r="263" spans="1:19" x14ac:dyDescent="0.3">
      <c r="A263" s="43" t="s">
        <v>512</v>
      </c>
      <c r="B263" s="158" t="s">
        <v>1157</v>
      </c>
      <c r="C263" s="115" t="s">
        <v>513</v>
      </c>
      <c r="D263" s="42" t="s">
        <v>515</v>
      </c>
      <c r="E263" s="42" t="s">
        <v>514</v>
      </c>
      <c r="F263" s="42" t="s">
        <v>516</v>
      </c>
      <c r="G263" s="42" t="s">
        <v>896</v>
      </c>
      <c r="H263" s="42" t="s">
        <v>897</v>
      </c>
      <c r="I263" s="42" t="s">
        <v>898</v>
      </c>
      <c r="J263" s="42" t="s">
        <v>899</v>
      </c>
      <c r="K263" s="42" t="s">
        <v>900</v>
      </c>
      <c r="L263" s="42" t="s">
        <v>901</v>
      </c>
      <c r="M263" s="42" t="s">
        <v>902</v>
      </c>
      <c r="N263" s="42" t="s">
        <v>903</v>
      </c>
      <c r="O263" s="42" t="s">
        <v>904</v>
      </c>
      <c r="S263" s="158"/>
    </row>
    <row r="264" spans="1:19" x14ac:dyDescent="0.3">
      <c r="A264" s="43" t="s">
        <v>1367</v>
      </c>
      <c r="B264" s="158" t="s">
        <v>1158</v>
      </c>
      <c r="C264" s="115" t="s">
        <v>689</v>
      </c>
      <c r="D264" s="115"/>
      <c r="E264" s="115"/>
      <c r="F264" s="42"/>
      <c r="G264" s="42"/>
      <c r="H264" s="90"/>
      <c r="I264" s="42"/>
      <c r="J264" s="42"/>
      <c r="K264" s="42"/>
      <c r="S264" s="158"/>
    </row>
    <row r="265" spans="1:19" x14ac:dyDescent="0.3">
      <c r="A265" s="43" t="s">
        <v>1368</v>
      </c>
      <c r="B265" s="158" t="s">
        <v>1159</v>
      </c>
      <c r="C265" s="115" t="s">
        <v>686</v>
      </c>
      <c r="D265" s="115" t="s">
        <v>687</v>
      </c>
      <c r="E265" s="115" t="s">
        <v>688</v>
      </c>
      <c r="F265" s="42"/>
      <c r="G265" s="42"/>
      <c r="H265" s="90"/>
      <c r="I265" s="42"/>
      <c r="J265" s="42"/>
      <c r="K265" s="42"/>
      <c r="S265" s="158"/>
    </row>
    <row r="266" spans="1:19" x14ac:dyDescent="0.3">
      <c r="A266" s="43" t="s">
        <v>518</v>
      </c>
      <c r="B266" s="158" t="s">
        <v>1160</v>
      </c>
      <c r="C266" s="42" t="s">
        <v>519</v>
      </c>
      <c r="D266" s="42" t="s">
        <v>520</v>
      </c>
      <c r="E266" s="42" t="s">
        <v>521</v>
      </c>
      <c r="F266" s="90" t="s">
        <v>522</v>
      </c>
      <c r="G266" s="90" t="s">
        <v>785</v>
      </c>
      <c r="S266" s="158"/>
    </row>
    <row r="267" spans="1:19" x14ac:dyDescent="0.3">
      <c r="A267" s="43" t="s">
        <v>1369</v>
      </c>
      <c r="B267" s="158" t="s">
        <v>1161</v>
      </c>
      <c r="C267" s="117" t="s">
        <v>545</v>
      </c>
      <c r="D267" s="117" t="s">
        <v>546</v>
      </c>
      <c r="E267" s="117" t="s">
        <v>547</v>
      </c>
      <c r="F267" s="117" t="s">
        <v>548</v>
      </c>
      <c r="S267" s="158"/>
    </row>
    <row r="268" spans="1:19" x14ac:dyDescent="0.3">
      <c r="A268" s="43" t="s">
        <v>1370</v>
      </c>
      <c r="B268" s="158" t="s">
        <v>1162</v>
      </c>
      <c r="C268" s="117" t="s">
        <v>549</v>
      </c>
      <c r="D268" s="117" t="s">
        <v>550</v>
      </c>
      <c r="E268" s="117" t="s">
        <v>551</v>
      </c>
      <c r="F268" s="117" t="s">
        <v>552</v>
      </c>
      <c r="S268" s="158"/>
    </row>
    <row r="269" spans="1:19" x14ac:dyDescent="0.3">
      <c r="A269" s="43" t="s">
        <v>1371</v>
      </c>
      <c r="B269" s="158" t="s">
        <v>1163</v>
      </c>
      <c r="C269" s="117" t="s">
        <v>553</v>
      </c>
      <c r="D269" s="117" t="s">
        <v>554</v>
      </c>
      <c r="E269" s="117" t="s">
        <v>555</v>
      </c>
      <c r="F269" s="117" t="s">
        <v>556</v>
      </c>
      <c r="S269" s="158"/>
    </row>
    <row r="270" spans="1:19" x14ac:dyDescent="0.3">
      <c r="A270" s="43" t="s">
        <v>1372</v>
      </c>
      <c r="B270" s="158" t="s">
        <v>1164</v>
      </c>
      <c r="C270" s="117" t="s">
        <v>861</v>
      </c>
      <c r="D270" s="117"/>
      <c r="E270" s="117"/>
      <c r="F270" s="117"/>
      <c r="S270" s="158"/>
    </row>
    <row r="271" spans="1:19" x14ac:dyDescent="0.3">
      <c r="A271" s="43" t="s">
        <v>1373</v>
      </c>
      <c r="B271" s="158" t="s">
        <v>1165</v>
      </c>
      <c r="C271" s="117" t="s">
        <v>848</v>
      </c>
      <c r="D271" s="117" t="s">
        <v>849</v>
      </c>
      <c r="E271" s="117" t="s">
        <v>850</v>
      </c>
      <c r="F271" s="117" t="s">
        <v>851</v>
      </c>
      <c r="S271" s="158"/>
    </row>
    <row r="272" spans="1:19" x14ac:dyDescent="0.3">
      <c r="A272" s="43" t="s">
        <v>1374</v>
      </c>
      <c r="B272" s="158" t="s">
        <v>1166</v>
      </c>
      <c r="C272" s="117" t="s">
        <v>925</v>
      </c>
      <c r="D272" s="117" t="s">
        <v>926</v>
      </c>
      <c r="E272" s="117" t="s">
        <v>927</v>
      </c>
      <c r="F272" s="117" t="s">
        <v>928</v>
      </c>
      <c r="G272" s="117" t="s">
        <v>929</v>
      </c>
      <c r="H272" s="117" t="s">
        <v>930</v>
      </c>
      <c r="I272" s="117" t="s">
        <v>931</v>
      </c>
      <c r="S272" s="158"/>
    </row>
    <row r="273" spans="1:19" x14ac:dyDescent="0.3">
      <c r="A273" s="43" t="s">
        <v>1375</v>
      </c>
      <c r="B273" s="158" t="s">
        <v>1167</v>
      </c>
      <c r="C273" s="117" t="s">
        <v>557</v>
      </c>
      <c r="D273" s="117" t="s">
        <v>764</v>
      </c>
      <c r="S273" s="158"/>
    </row>
    <row r="274" spans="1:19" x14ac:dyDescent="0.3">
      <c r="A274" s="43" t="s">
        <v>1376</v>
      </c>
      <c r="B274" s="158" t="s">
        <v>1168</v>
      </c>
      <c r="C274" s="117" t="s">
        <v>714</v>
      </c>
      <c r="D274" s="117" t="s">
        <v>715</v>
      </c>
      <c r="S274" s="158"/>
    </row>
    <row r="275" spans="1:19" x14ac:dyDescent="0.3">
      <c r="A275" s="43" t="s">
        <v>1377</v>
      </c>
      <c r="B275" s="158" t="s">
        <v>1169</v>
      </c>
      <c r="C275" s="117" t="s">
        <v>714</v>
      </c>
      <c r="D275" s="117" t="s">
        <v>715</v>
      </c>
      <c r="S275" s="158"/>
    </row>
    <row r="276" spans="1:19" x14ac:dyDescent="0.3">
      <c r="A276" s="43" t="s">
        <v>1378</v>
      </c>
      <c r="B276" s="158" t="s">
        <v>1170</v>
      </c>
      <c r="C276" s="117" t="s">
        <v>714</v>
      </c>
      <c r="D276" s="117" t="s">
        <v>715</v>
      </c>
      <c r="S276" s="158"/>
    </row>
    <row r="277" spans="1:19" x14ac:dyDescent="0.3">
      <c r="A277" s="43" t="s">
        <v>1379</v>
      </c>
      <c r="B277" s="158" t="s">
        <v>1171</v>
      </c>
      <c r="C277" s="117" t="s">
        <v>836</v>
      </c>
      <c r="D277" s="117" t="s">
        <v>837</v>
      </c>
      <c r="S277" s="158"/>
    </row>
    <row r="278" spans="1:19" x14ac:dyDescent="0.3">
      <c r="A278" s="43" t="s">
        <v>1380</v>
      </c>
      <c r="B278" s="158" t="s">
        <v>1172</v>
      </c>
      <c r="C278" s="117" t="s">
        <v>741</v>
      </c>
      <c r="D278" s="117" t="s">
        <v>742</v>
      </c>
      <c r="E278" s="42"/>
      <c r="S278" s="158"/>
    </row>
    <row r="279" spans="1:19" x14ac:dyDescent="0.3">
      <c r="A279" s="43" t="s">
        <v>1381</v>
      </c>
      <c r="B279" s="158" t="s">
        <v>1173</v>
      </c>
      <c r="C279" s="117" t="s">
        <v>860</v>
      </c>
      <c r="D279" s="117" t="s">
        <v>907</v>
      </c>
      <c r="E279" s="42"/>
      <c r="S279" s="158"/>
    </row>
    <row r="280" spans="1:19" x14ac:dyDescent="0.3">
      <c r="A280" s="43" t="s">
        <v>1812</v>
      </c>
      <c r="B280" s="158" t="s">
        <v>1174</v>
      </c>
      <c r="C280" s="117" t="s">
        <v>1813</v>
      </c>
      <c r="D280" s="117"/>
      <c r="E280" s="42"/>
      <c r="S280" s="158"/>
    </row>
    <row r="281" spans="1:19" x14ac:dyDescent="0.3">
      <c r="A281" s="43" t="s">
        <v>1382</v>
      </c>
      <c r="B281" s="158" t="s">
        <v>1175</v>
      </c>
      <c r="C281" s="117" t="s">
        <v>945</v>
      </c>
      <c r="D281" s="117" t="s">
        <v>946</v>
      </c>
      <c r="E281" s="117" t="s">
        <v>739</v>
      </c>
      <c r="F281" s="117" t="s">
        <v>740</v>
      </c>
      <c r="S281" s="158"/>
    </row>
    <row r="282" spans="1:19" x14ac:dyDescent="0.3">
      <c r="A282" s="43" t="s">
        <v>1383</v>
      </c>
      <c r="B282" s="158" t="s">
        <v>1176</v>
      </c>
      <c r="C282" s="117" t="s">
        <v>748</v>
      </c>
      <c r="D282" s="117"/>
      <c r="E282" s="42"/>
      <c r="S282" s="158"/>
    </row>
    <row r="283" spans="1:19" x14ac:dyDescent="0.3">
      <c r="A283" s="43" t="s">
        <v>1384</v>
      </c>
      <c r="B283" s="158" t="s">
        <v>1177</v>
      </c>
      <c r="C283" s="117" t="s">
        <v>716</v>
      </c>
      <c r="D283" s="117" t="s">
        <v>717</v>
      </c>
      <c r="E283" s="42" t="s">
        <v>718</v>
      </c>
      <c r="S283" s="158"/>
    </row>
    <row r="285" spans="1:19" x14ac:dyDescent="0.3">
      <c r="C285" s="158" t="s">
        <v>959</v>
      </c>
      <c r="D285" s="42" t="s">
        <v>576</v>
      </c>
      <c r="E285" s="42"/>
      <c r="F285" s="42"/>
      <c r="G285" s="90"/>
    </row>
    <row r="286" spans="1:19" x14ac:dyDescent="0.3">
      <c r="C286" s="158" t="s">
        <v>960</v>
      </c>
      <c r="D286" t="s">
        <v>111</v>
      </c>
      <c r="E286" s="42" t="s">
        <v>112</v>
      </c>
    </row>
    <row r="287" spans="1:19" x14ac:dyDescent="0.3">
      <c r="C287" s="158" t="s">
        <v>958</v>
      </c>
      <c r="D287" s="42" t="s">
        <v>114</v>
      </c>
      <c r="E287" s="42" t="s">
        <v>588</v>
      </c>
      <c r="F287" s="42"/>
    </row>
    <row r="288" spans="1:19" x14ac:dyDescent="0.3">
      <c r="C288" s="158" t="s">
        <v>961</v>
      </c>
      <c r="D288" s="42" t="s">
        <v>116</v>
      </c>
      <c r="E288" s="42" t="s">
        <v>117</v>
      </c>
    </row>
    <row r="289" spans="3:12" x14ac:dyDescent="0.3">
      <c r="C289" s="158" t="s">
        <v>962</v>
      </c>
      <c r="D289" s="42" t="s">
        <v>119</v>
      </c>
      <c r="E289" s="42" t="s">
        <v>120</v>
      </c>
      <c r="F289" s="42" t="s">
        <v>914</v>
      </c>
      <c r="G289" s="90" t="s">
        <v>913</v>
      </c>
    </row>
    <row r="290" spans="3:12" x14ac:dyDescent="0.3">
      <c r="C290" s="158" t="s">
        <v>963</v>
      </c>
      <c r="D290" s="42" t="s">
        <v>122</v>
      </c>
      <c r="E290" s="42" t="s">
        <v>123</v>
      </c>
      <c r="F290" s="90" t="s">
        <v>124</v>
      </c>
    </row>
    <row r="291" spans="3:12" x14ac:dyDescent="0.3">
      <c r="C291" s="158" t="s">
        <v>964</v>
      </c>
      <c r="D291" s="42" t="s">
        <v>698</v>
      </c>
      <c r="E291" s="42" t="s">
        <v>699</v>
      </c>
      <c r="F291" s="90" t="s">
        <v>700</v>
      </c>
      <c r="G291" t="s">
        <v>701</v>
      </c>
      <c r="H291" t="s">
        <v>702</v>
      </c>
      <c r="I291" s="42" t="s">
        <v>703</v>
      </c>
      <c r="J291" t="s">
        <v>704</v>
      </c>
      <c r="K291" s="42" t="s">
        <v>705</v>
      </c>
      <c r="L291" s="42" t="s">
        <v>706</v>
      </c>
    </row>
    <row r="292" spans="3:12" x14ac:dyDescent="0.3">
      <c r="C292" s="158" t="s">
        <v>965</v>
      </c>
      <c r="D292" s="42" t="s">
        <v>126</v>
      </c>
      <c r="E292" s="90" t="s">
        <v>942</v>
      </c>
      <c r="F292" s="90" t="s">
        <v>1425</v>
      </c>
      <c r="G292" s="90" t="s">
        <v>951</v>
      </c>
      <c r="H292" s="90" t="s">
        <v>1424</v>
      </c>
    </row>
    <row r="293" spans="3:12" x14ac:dyDescent="0.3">
      <c r="C293" s="158" t="s">
        <v>966</v>
      </c>
      <c r="D293" s="42" t="s">
        <v>128</v>
      </c>
      <c r="E293" s="42" t="s">
        <v>129</v>
      </c>
      <c r="F293" s="90" t="s">
        <v>130</v>
      </c>
      <c r="G293" s="90" t="s">
        <v>131</v>
      </c>
    </row>
    <row r="294" spans="3:12" x14ac:dyDescent="0.3">
      <c r="C294" s="158" t="s">
        <v>967</v>
      </c>
      <c r="D294" s="42" t="s">
        <v>133</v>
      </c>
      <c r="E294" s="42" t="s">
        <v>134</v>
      </c>
      <c r="F294" s="90" t="s">
        <v>135</v>
      </c>
    </row>
    <row r="295" spans="3:12" x14ac:dyDescent="0.3">
      <c r="C295" s="158" t="s">
        <v>968</v>
      </c>
      <c r="D295" s="42" t="s">
        <v>137</v>
      </c>
      <c r="E295" s="42" t="s">
        <v>138</v>
      </c>
      <c r="F295" s="90" t="s">
        <v>139</v>
      </c>
      <c r="G295" s="90" t="s">
        <v>140</v>
      </c>
      <c r="H295" s="90" t="s">
        <v>141</v>
      </c>
      <c r="I295" s="90" t="s">
        <v>142</v>
      </c>
    </row>
    <row r="296" spans="3:12" x14ac:dyDescent="0.3">
      <c r="C296" s="158" t="s">
        <v>969</v>
      </c>
      <c r="D296" s="42" t="s">
        <v>144</v>
      </c>
      <c r="E296" s="42" t="s">
        <v>145</v>
      </c>
    </row>
    <row r="297" spans="3:12" x14ac:dyDescent="0.3">
      <c r="C297" s="158" t="s">
        <v>970</v>
      </c>
      <c r="D297" s="42" t="s">
        <v>117</v>
      </c>
      <c r="E297" s="42" t="s">
        <v>147</v>
      </c>
      <c r="F297" s="90" t="s">
        <v>148</v>
      </c>
      <c r="J297" s="42"/>
    </row>
    <row r="298" spans="3:12" x14ac:dyDescent="0.3">
      <c r="C298" s="158" t="s">
        <v>971</v>
      </c>
      <c r="D298" s="42" t="s">
        <v>117</v>
      </c>
      <c r="E298" s="42" t="s">
        <v>147</v>
      </c>
      <c r="F298" t="s">
        <v>112</v>
      </c>
      <c r="J298" s="42"/>
    </row>
    <row r="299" spans="3:12" x14ac:dyDescent="0.3">
      <c r="C299" s="158" t="s">
        <v>972</v>
      </c>
      <c r="D299" s="42" t="s">
        <v>679</v>
      </c>
      <c r="E299" s="42" t="s">
        <v>680</v>
      </c>
      <c r="F299" s="42" t="s">
        <v>681</v>
      </c>
      <c r="G299" s="90" t="s">
        <v>682</v>
      </c>
      <c r="H299" s="90" t="s">
        <v>683</v>
      </c>
      <c r="I299" s="90" t="s">
        <v>684</v>
      </c>
      <c r="J299" s="42" t="s">
        <v>685</v>
      </c>
    </row>
    <row r="300" spans="3:12" x14ac:dyDescent="0.3">
      <c r="C300" s="158" t="s">
        <v>973</v>
      </c>
      <c r="D300" s="42" t="s">
        <v>477</v>
      </c>
      <c r="E300" s="42" t="s">
        <v>478</v>
      </c>
      <c r="J300" s="42"/>
    </row>
    <row r="301" spans="3:12" x14ac:dyDescent="0.3">
      <c r="C301" s="158" t="s">
        <v>974</v>
      </c>
      <c r="D301" s="42" t="s">
        <v>806</v>
      </c>
      <c r="E301" s="42"/>
      <c r="F301" s="90"/>
    </row>
    <row r="302" spans="3:12" x14ac:dyDescent="0.3">
      <c r="C302" s="158" t="s">
        <v>975</v>
      </c>
      <c r="D302" s="42" t="s">
        <v>397</v>
      </c>
      <c r="E302" s="42" t="s">
        <v>812</v>
      </c>
      <c r="F302" s="90"/>
    </row>
    <row r="303" spans="3:12" x14ac:dyDescent="0.3">
      <c r="C303" s="158" t="s">
        <v>976</v>
      </c>
      <c r="D303" s="42" t="s">
        <v>816</v>
      </c>
      <c r="E303" s="42"/>
      <c r="F303" s="90"/>
    </row>
    <row r="304" spans="3:12" x14ac:dyDescent="0.3">
      <c r="C304" s="158" t="s">
        <v>977</v>
      </c>
      <c r="D304" s="42" t="s">
        <v>147</v>
      </c>
      <c r="E304" s="42" t="s">
        <v>270</v>
      </c>
      <c r="F304" s="90" t="s">
        <v>131</v>
      </c>
    </row>
    <row r="305" spans="3:10" x14ac:dyDescent="0.3">
      <c r="C305" s="158" t="s">
        <v>978</v>
      </c>
      <c r="D305" s="42"/>
      <c r="E305" s="42"/>
      <c r="F305" s="90"/>
    </row>
    <row r="306" spans="3:10" x14ac:dyDescent="0.3">
      <c r="C306" s="158" t="s">
        <v>1434</v>
      </c>
      <c r="D306" s="42" t="s">
        <v>1435</v>
      </c>
      <c r="E306" s="42" t="s">
        <v>1436</v>
      </c>
      <c r="F306" s="90"/>
    </row>
    <row r="307" spans="3:10" x14ac:dyDescent="0.3">
      <c r="C307" s="158" t="s">
        <v>1523</v>
      </c>
      <c r="D307" s="42" t="s">
        <v>1526</v>
      </c>
      <c r="E307" s="42" t="s">
        <v>1527</v>
      </c>
      <c r="F307" s="90"/>
    </row>
    <row r="308" spans="3:10" x14ac:dyDescent="0.3">
      <c r="C308" s="158" t="s">
        <v>1573</v>
      </c>
      <c r="D308" s="42" t="s">
        <v>1577</v>
      </c>
      <c r="E308" s="42"/>
      <c r="F308" s="90"/>
    </row>
    <row r="309" spans="3:10" x14ac:dyDescent="0.3">
      <c r="C309" s="158"/>
    </row>
    <row r="310" spans="3:10" x14ac:dyDescent="0.3">
      <c r="C310" s="158" t="s">
        <v>979</v>
      </c>
      <c r="D310" s="42" t="s">
        <v>158</v>
      </c>
      <c r="E310" s="42" t="s">
        <v>159</v>
      </c>
      <c r="F310" s="90" t="s">
        <v>160</v>
      </c>
      <c r="G310" s="90" t="s">
        <v>161</v>
      </c>
      <c r="H310" s="90" t="s">
        <v>162</v>
      </c>
      <c r="I310" s="90" t="s">
        <v>163</v>
      </c>
      <c r="J310" s="90" t="s">
        <v>1438</v>
      </c>
    </row>
    <row r="311" spans="3:10" x14ac:dyDescent="0.3">
      <c r="C311" s="158" t="s">
        <v>980</v>
      </c>
      <c r="D311" s="42" t="s">
        <v>165</v>
      </c>
      <c r="E311" s="42"/>
      <c r="F311" s="90"/>
      <c r="G311" s="90"/>
      <c r="H311" s="90"/>
      <c r="I311" s="90"/>
    </row>
    <row r="312" spans="3:10" x14ac:dyDescent="0.3">
      <c r="C312" s="158" t="s">
        <v>981</v>
      </c>
      <c r="D312" s="42" t="s">
        <v>165</v>
      </c>
      <c r="E312" s="42" t="s">
        <v>1445</v>
      </c>
      <c r="F312" s="90"/>
      <c r="G312" s="90"/>
      <c r="H312" s="90"/>
      <c r="I312" s="90"/>
    </row>
    <row r="313" spans="3:10" x14ac:dyDescent="0.3">
      <c r="C313" s="158" t="s">
        <v>982</v>
      </c>
      <c r="D313" s="42" t="s">
        <v>148</v>
      </c>
      <c r="E313" s="42" t="s">
        <v>166</v>
      </c>
      <c r="F313" s="90" t="s">
        <v>150</v>
      </c>
    </row>
    <row r="314" spans="3:10" x14ac:dyDescent="0.3">
      <c r="C314" s="158" t="s">
        <v>983</v>
      </c>
      <c r="D314" s="42" t="s">
        <v>168</v>
      </c>
    </row>
    <row r="315" spans="3:10" x14ac:dyDescent="0.3">
      <c r="C315" s="158" t="s">
        <v>984</v>
      </c>
      <c r="D315" s="42" t="s">
        <v>170</v>
      </c>
      <c r="E315" s="42" t="s">
        <v>171</v>
      </c>
      <c r="F315" s="90" t="s">
        <v>172</v>
      </c>
      <c r="G315" s="90" t="s">
        <v>173</v>
      </c>
    </row>
    <row r="316" spans="3:10" x14ac:dyDescent="0.3">
      <c r="C316" s="158" t="s">
        <v>985</v>
      </c>
      <c r="D316" s="42" t="s">
        <v>175</v>
      </c>
      <c r="E316" s="42" t="s">
        <v>176</v>
      </c>
      <c r="F316" s="90" t="s">
        <v>177</v>
      </c>
      <c r="G316" s="90" t="s">
        <v>178</v>
      </c>
    </row>
    <row r="317" spans="3:10" x14ac:dyDescent="0.3">
      <c r="C317" s="158" t="s">
        <v>986</v>
      </c>
      <c r="D317" s="42" t="s">
        <v>122</v>
      </c>
      <c r="E317" s="42" t="s">
        <v>180</v>
      </c>
      <c r="F317" s="90" t="s">
        <v>181</v>
      </c>
      <c r="G317" s="90" t="s">
        <v>182</v>
      </c>
      <c r="H317" s="90" t="s">
        <v>183</v>
      </c>
      <c r="I317" s="90" t="s">
        <v>184</v>
      </c>
    </row>
    <row r="318" spans="3:10" x14ac:dyDescent="0.3">
      <c r="C318" s="158" t="s">
        <v>987</v>
      </c>
      <c r="D318" s="42" t="s">
        <v>147</v>
      </c>
      <c r="E318" s="42" t="s">
        <v>148</v>
      </c>
      <c r="F318" s="90" t="s">
        <v>186</v>
      </c>
    </row>
    <row r="319" spans="3:10" x14ac:dyDescent="0.3">
      <c r="C319" s="158" t="s">
        <v>988</v>
      </c>
      <c r="D319" s="42" t="s">
        <v>165</v>
      </c>
      <c r="E319" s="42" t="s">
        <v>148</v>
      </c>
      <c r="F319" s="42" t="s">
        <v>939</v>
      </c>
    </row>
    <row r="320" spans="3:10" x14ac:dyDescent="0.3">
      <c r="C320" s="158" t="s">
        <v>989</v>
      </c>
      <c r="D320" s="42" t="s">
        <v>585</v>
      </c>
      <c r="E320" s="42" t="s">
        <v>397</v>
      </c>
      <c r="F320" t="s">
        <v>586</v>
      </c>
    </row>
    <row r="321" spans="3:12" x14ac:dyDescent="0.3">
      <c r="C321" s="158" t="s">
        <v>990</v>
      </c>
      <c r="D321" s="42" t="s">
        <v>720</v>
      </c>
      <c r="E321" s="42" t="s">
        <v>721</v>
      </c>
      <c r="F321" s="42" t="s">
        <v>287</v>
      </c>
      <c r="G321" s="90" t="s">
        <v>288</v>
      </c>
    </row>
    <row r="322" spans="3:12" x14ac:dyDescent="0.3">
      <c r="C322" s="158" t="s">
        <v>991</v>
      </c>
      <c r="D322" s="42"/>
      <c r="E322" s="42"/>
    </row>
    <row r="323" spans="3:12" x14ac:dyDescent="0.3">
      <c r="C323" s="158" t="s">
        <v>992</v>
      </c>
      <c r="D323" s="42" t="s">
        <v>147</v>
      </c>
      <c r="E323" s="42"/>
    </row>
    <row r="324" spans="3:12" x14ac:dyDescent="0.3">
      <c r="C324" s="158" t="s">
        <v>993</v>
      </c>
      <c r="D324" s="42" t="s">
        <v>627</v>
      </c>
      <c r="E324" s="42" t="s">
        <v>807</v>
      </c>
      <c r="F324" s="42" t="s">
        <v>808</v>
      </c>
      <c r="G324" s="90" t="s">
        <v>809</v>
      </c>
    </row>
    <row r="325" spans="3:12" x14ac:dyDescent="0.3">
      <c r="C325" s="158" t="s">
        <v>994</v>
      </c>
      <c r="D325" s="42" t="s">
        <v>148</v>
      </c>
      <c r="E325" s="42" t="s">
        <v>150</v>
      </c>
      <c r="F325" s="42" t="s">
        <v>1441</v>
      </c>
    </row>
    <row r="326" spans="3:12" x14ac:dyDescent="0.3">
      <c r="C326" s="158" t="s">
        <v>995</v>
      </c>
      <c r="D326" s="42" t="s">
        <v>148</v>
      </c>
      <c r="E326" s="42" t="s">
        <v>871</v>
      </c>
      <c r="F326" s="42" t="s">
        <v>872</v>
      </c>
      <c r="G326" s="90" t="s">
        <v>814</v>
      </c>
      <c r="H326" t="s">
        <v>873</v>
      </c>
    </row>
    <row r="327" spans="3:12" x14ac:dyDescent="0.3">
      <c r="C327" s="158" t="s">
        <v>996</v>
      </c>
      <c r="D327" s="42" t="s">
        <v>148</v>
      </c>
      <c r="E327" s="42"/>
      <c r="F327" s="42"/>
      <c r="G327" s="90"/>
    </row>
    <row r="328" spans="3:12" x14ac:dyDescent="0.3">
      <c r="C328" s="158" t="s">
        <v>997</v>
      </c>
      <c r="D328" s="42" t="s">
        <v>397</v>
      </c>
      <c r="E328" s="42" t="s">
        <v>876</v>
      </c>
      <c r="F328" s="42" t="s">
        <v>364</v>
      </c>
      <c r="G328" s="90"/>
    </row>
    <row r="329" spans="3:12" x14ac:dyDescent="0.3">
      <c r="C329" s="158" t="s">
        <v>998</v>
      </c>
      <c r="D329" s="42"/>
      <c r="E329" s="42"/>
      <c r="F329" s="42"/>
      <c r="G329" s="90"/>
    </row>
    <row r="330" spans="3:12" x14ac:dyDescent="0.3">
      <c r="C330" s="158" t="s">
        <v>1616</v>
      </c>
      <c r="D330" s="42" t="s">
        <v>147</v>
      </c>
      <c r="E330" s="42" t="s">
        <v>1620</v>
      </c>
      <c r="F330" s="42" t="s">
        <v>1621</v>
      </c>
      <c r="G330" s="90"/>
    </row>
    <row r="331" spans="3:12" x14ac:dyDescent="0.3">
      <c r="C331" s="158"/>
    </row>
    <row r="332" spans="3:12" x14ac:dyDescent="0.3">
      <c r="C332" s="158" t="s">
        <v>999</v>
      </c>
      <c r="D332" s="42" t="s">
        <v>147</v>
      </c>
    </row>
    <row r="333" spans="3:12" x14ac:dyDescent="0.3">
      <c r="C333" s="158" t="s">
        <v>1000</v>
      </c>
      <c r="D333" s="42" t="s">
        <v>177</v>
      </c>
      <c r="E333" s="42" t="s">
        <v>191</v>
      </c>
      <c r="F333" s="90" t="s">
        <v>192</v>
      </c>
      <c r="G333" s="90" t="s">
        <v>122</v>
      </c>
    </row>
    <row r="334" spans="3:12" x14ac:dyDescent="0.3">
      <c r="C334" s="158" t="s">
        <v>1001</v>
      </c>
      <c r="D334" s="42" t="s">
        <v>148</v>
      </c>
      <c r="E334" s="42" t="s">
        <v>194</v>
      </c>
      <c r="F334" s="90" t="s">
        <v>195</v>
      </c>
      <c r="G334" s="90" t="s">
        <v>196</v>
      </c>
    </row>
    <row r="335" spans="3:12" x14ac:dyDescent="0.3">
      <c r="C335" s="158" t="s">
        <v>1002</v>
      </c>
      <c r="D335" s="42" t="s">
        <v>198</v>
      </c>
      <c r="E335" s="42" t="s">
        <v>199</v>
      </c>
      <c r="F335" s="90" t="s">
        <v>200</v>
      </c>
      <c r="G335" s="90" t="s">
        <v>201</v>
      </c>
      <c r="H335" s="90" t="s">
        <v>202</v>
      </c>
      <c r="I335" s="90" t="s">
        <v>203</v>
      </c>
      <c r="J335" s="90" t="s">
        <v>1741</v>
      </c>
      <c r="K335" s="90" t="s">
        <v>1742</v>
      </c>
      <c r="L335" s="90" t="s">
        <v>1743</v>
      </c>
    </row>
    <row r="336" spans="3:12" x14ac:dyDescent="0.3">
      <c r="C336" s="158" t="s">
        <v>1003</v>
      </c>
      <c r="D336" s="42" t="s">
        <v>148</v>
      </c>
      <c r="E336" s="42" t="s">
        <v>205</v>
      </c>
    </row>
    <row r="337" spans="3:12" x14ac:dyDescent="0.3">
      <c r="C337" s="158" t="s">
        <v>1004</v>
      </c>
      <c r="D337" s="42" t="s">
        <v>1755</v>
      </c>
      <c r="E337" s="42" t="s">
        <v>1756</v>
      </c>
      <c r="F337" s="42" t="s">
        <v>1757</v>
      </c>
      <c r="G337" s="42" t="s">
        <v>1758</v>
      </c>
    </row>
    <row r="338" spans="3:12" x14ac:dyDescent="0.3">
      <c r="C338" s="158" t="s">
        <v>1005</v>
      </c>
      <c r="D338" s="42" t="s">
        <v>147</v>
      </c>
      <c r="E338" s="42" t="s">
        <v>1503</v>
      </c>
      <c r="F338" s="42" t="s">
        <v>1504</v>
      </c>
      <c r="G338" s="42" t="s">
        <v>1505</v>
      </c>
    </row>
    <row r="339" spans="3:12" x14ac:dyDescent="0.3">
      <c r="C339" s="158" t="s">
        <v>1006</v>
      </c>
      <c r="D339" s="42" t="s">
        <v>479</v>
      </c>
      <c r="E339" s="42" t="s">
        <v>1707</v>
      </c>
      <c r="F339" s="42" t="s">
        <v>1708</v>
      </c>
    </row>
    <row r="340" spans="3:12" x14ac:dyDescent="0.3">
      <c r="C340" s="158" t="s">
        <v>1007</v>
      </c>
      <c r="D340" s="42" t="s">
        <v>868</v>
      </c>
      <c r="E340" s="42" t="s">
        <v>628</v>
      </c>
    </row>
    <row r="341" spans="3:12" x14ac:dyDescent="0.3">
      <c r="C341" s="158" t="s">
        <v>1008</v>
      </c>
      <c r="D341" s="42"/>
    </row>
    <row r="342" spans="3:12" x14ac:dyDescent="0.3">
      <c r="C342" s="158" t="s">
        <v>1009</v>
      </c>
      <c r="D342" s="42" t="s">
        <v>798</v>
      </c>
      <c r="E342" s="42" t="s">
        <v>799</v>
      </c>
      <c r="F342" s="42" t="s">
        <v>800</v>
      </c>
      <c r="G342" s="90" t="s">
        <v>801</v>
      </c>
      <c r="H342" s="90" t="s">
        <v>802</v>
      </c>
    </row>
    <row r="343" spans="3:12" x14ac:dyDescent="0.3">
      <c r="C343" s="158" t="s">
        <v>1010</v>
      </c>
      <c r="D343" s="42" t="s">
        <v>112</v>
      </c>
      <c r="E343" s="42" t="s">
        <v>428</v>
      </c>
      <c r="F343" s="42" t="s">
        <v>364</v>
      </c>
      <c r="G343" s="90"/>
      <c r="H343" s="90"/>
    </row>
    <row r="344" spans="3:12" x14ac:dyDescent="0.3">
      <c r="C344" s="158" t="s">
        <v>1011</v>
      </c>
      <c r="D344" s="42"/>
    </row>
    <row r="345" spans="3:12" x14ac:dyDescent="0.3">
      <c r="C345" s="158" t="s">
        <v>1607</v>
      </c>
      <c r="D345" s="42" t="s">
        <v>147</v>
      </c>
      <c r="E345" s="42" t="s">
        <v>1611</v>
      </c>
    </row>
    <row r="346" spans="3:12" x14ac:dyDescent="0.3">
      <c r="C346" s="158" t="s">
        <v>1613</v>
      </c>
      <c r="D346" s="42" t="s">
        <v>147</v>
      </c>
      <c r="E346" s="42" t="s">
        <v>1611</v>
      </c>
    </row>
    <row r="347" spans="3:12" x14ac:dyDescent="0.3">
      <c r="C347" s="158" t="s">
        <v>1703</v>
      </c>
      <c r="D347" s="42" t="s">
        <v>210</v>
      </c>
      <c r="E347" s="42" t="s">
        <v>112</v>
      </c>
      <c r="F347" s="42" t="s">
        <v>1708</v>
      </c>
    </row>
    <row r="348" spans="3:12" x14ac:dyDescent="0.3">
      <c r="C348" s="158" t="s">
        <v>1774</v>
      </c>
      <c r="D348" s="42" t="s">
        <v>210</v>
      </c>
      <c r="E348" s="42" t="s">
        <v>112</v>
      </c>
      <c r="F348" s="42" t="s">
        <v>1708</v>
      </c>
    </row>
    <row r="349" spans="3:12" x14ac:dyDescent="0.3">
      <c r="C349" s="158"/>
    </row>
    <row r="350" spans="3:12" x14ac:dyDescent="0.3">
      <c r="C350" s="158" t="s">
        <v>1012</v>
      </c>
      <c r="D350" s="42" t="s">
        <v>210</v>
      </c>
      <c r="E350" s="42" t="s">
        <v>211</v>
      </c>
      <c r="F350" s="90" t="s">
        <v>212</v>
      </c>
      <c r="G350" s="90" t="s">
        <v>213</v>
      </c>
      <c r="H350" s="90" t="s">
        <v>214</v>
      </c>
      <c r="I350" s="90" t="s">
        <v>215</v>
      </c>
      <c r="J350" s="90" t="s">
        <v>1455</v>
      </c>
      <c r="K350" s="90" t="s">
        <v>1456</v>
      </c>
      <c r="L350" s="90" t="s">
        <v>1457</v>
      </c>
    </row>
    <row r="351" spans="3:12" x14ac:dyDescent="0.3">
      <c r="C351" s="158" t="s">
        <v>1013</v>
      </c>
      <c r="D351" s="42" t="s">
        <v>148</v>
      </c>
      <c r="E351" s="42" t="s">
        <v>217</v>
      </c>
    </row>
    <row r="352" spans="3:12" x14ac:dyDescent="0.3">
      <c r="C352" s="158" t="s">
        <v>1014</v>
      </c>
      <c r="D352" s="42" t="s">
        <v>219</v>
      </c>
      <c r="E352" s="42" t="s">
        <v>220</v>
      </c>
      <c r="F352" t="s">
        <v>221</v>
      </c>
      <c r="G352" t="s">
        <v>222</v>
      </c>
      <c r="H352" t="s">
        <v>223</v>
      </c>
    </row>
    <row r="353" spans="3:9" x14ac:dyDescent="0.3">
      <c r="C353" s="158" t="s">
        <v>1015</v>
      </c>
      <c r="D353" s="42" t="s">
        <v>225</v>
      </c>
      <c r="E353" s="42" t="s">
        <v>226</v>
      </c>
      <c r="F353" s="90" t="s">
        <v>227</v>
      </c>
      <c r="G353" s="90" t="s">
        <v>228</v>
      </c>
      <c r="H353" s="90" t="s">
        <v>229</v>
      </c>
    </row>
    <row r="354" spans="3:9" x14ac:dyDescent="0.3">
      <c r="C354" s="158" t="s">
        <v>1016</v>
      </c>
      <c r="D354" s="42" t="s">
        <v>231</v>
      </c>
      <c r="E354" s="42" t="s">
        <v>148</v>
      </c>
      <c r="F354" s="90" t="s">
        <v>232</v>
      </c>
    </row>
    <row r="355" spans="3:9" x14ac:dyDescent="0.3">
      <c r="C355" s="158" t="s">
        <v>1017</v>
      </c>
      <c r="D355" s="42" t="s">
        <v>725</v>
      </c>
      <c r="E355" s="42" t="s">
        <v>241</v>
      </c>
      <c r="F355" s="90" t="s">
        <v>726</v>
      </c>
      <c r="G355" s="90" t="s">
        <v>727</v>
      </c>
      <c r="H355" s="90" t="s">
        <v>728</v>
      </c>
      <c r="I355" s="90" t="s">
        <v>729</v>
      </c>
    </row>
    <row r="356" spans="3:9" x14ac:dyDescent="0.3">
      <c r="C356" s="158" t="s">
        <v>1018</v>
      </c>
      <c r="D356" s="42" t="s">
        <v>148</v>
      </c>
      <c r="E356" s="42" t="s">
        <v>787</v>
      </c>
      <c r="F356" s="90" t="s">
        <v>867</v>
      </c>
    </row>
    <row r="357" spans="3:9" x14ac:dyDescent="0.3">
      <c r="C357" s="158" t="s">
        <v>1019</v>
      </c>
      <c r="D357" s="42" t="s">
        <v>148</v>
      </c>
      <c r="E357" s="42" t="s">
        <v>919</v>
      </c>
      <c r="F357" s="90" t="s">
        <v>920</v>
      </c>
      <c r="G357" t="s">
        <v>921</v>
      </c>
      <c r="H357" s="42" t="s">
        <v>922</v>
      </c>
    </row>
    <row r="358" spans="3:9" x14ac:dyDescent="0.3">
      <c r="C358" s="158" t="s">
        <v>1020</v>
      </c>
      <c r="D358" s="42"/>
      <c r="E358" s="42"/>
      <c r="F358" s="90"/>
      <c r="G358" s="90"/>
      <c r="H358" s="90"/>
      <c r="I358" s="90"/>
    </row>
    <row r="359" spans="3:9" x14ac:dyDescent="0.3">
      <c r="C359" s="158" t="s">
        <v>1622</v>
      </c>
      <c r="D359" s="42" t="s">
        <v>210</v>
      </c>
      <c r="E359" s="42"/>
      <c r="F359" s="90"/>
      <c r="G359" s="90"/>
      <c r="H359" s="90"/>
      <c r="I359" s="90"/>
    </row>
    <row r="360" spans="3:9" x14ac:dyDescent="0.3">
      <c r="C360" s="158"/>
    </row>
    <row r="361" spans="3:9" x14ac:dyDescent="0.3">
      <c r="C361" s="158" t="s">
        <v>1590</v>
      </c>
      <c r="D361" s="42" t="s">
        <v>210</v>
      </c>
    </row>
    <row r="362" spans="3:9" x14ac:dyDescent="0.3">
      <c r="C362" s="158" t="s">
        <v>1686</v>
      </c>
      <c r="D362" s="42" t="s">
        <v>210</v>
      </c>
      <c r="E362" s="42" t="s">
        <v>1690</v>
      </c>
    </row>
    <row r="363" spans="3:9" x14ac:dyDescent="0.3">
      <c r="C363" s="158"/>
    </row>
    <row r="364" spans="3:9" x14ac:dyDescent="0.3">
      <c r="C364" s="158" t="s">
        <v>1021</v>
      </c>
      <c r="D364" s="42" t="s">
        <v>1665</v>
      </c>
      <c r="E364" s="42" t="s">
        <v>941</v>
      </c>
      <c r="F364" s="90"/>
    </row>
    <row r="365" spans="3:9" x14ac:dyDescent="0.3">
      <c r="C365" s="158" t="s">
        <v>1022</v>
      </c>
      <c r="D365" s="42" t="s">
        <v>148</v>
      </c>
      <c r="E365" s="42" t="s">
        <v>194</v>
      </c>
      <c r="F365" s="90" t="s">
        <v>887</v>
      </c>
      <c r="G365" s="90" t="s">
        <v>624</v>
      </c>
      <c r="H365" s="90" t="s">
        <v>1393</v>
      </c>
    </row>
    <row r="366" spans="3:9" x14ac:dyDescent="0.3">
      <c r="C366" s="158"/>
    </row>
    <row r="367" spans="3:9" x14ac:dyDescent="0.3">
      <c r="C367" s="158" t="s">
        <v>1023</v>
      </c>
      <c r="D367" s="42" t="s">
        <v>147</v>
      </c>
      <c r="E367" s="42" t="s">
        <v>234</v>
      </c>
      <c r="F367" s="90" t="s">
        <v>235</v>
      </c>
      <c r="G367" s="90" t="s">
        <v>236</v>
      </c>
      <c r="H367" s="90" t="s">
        <v>237</v>
      </c>
    </row>
    <row r="368" spans="3:9" x14ac:dyDescent="0.3">
      <c r="C368" s="158"/>
    </row>
    <row r="369" spans="3:10" x14ac:dyDescent="0.3">
      <c r="C369" s="158" t="s">
        <v>1024</v>
      </c>
      <c r="D369" s="42" t="s">
        <v>240</v>
      </c>
      <c r="E369" s="42" t="s">
        <v>241</v>
      </c>
      <c r="F369" s="90" t="s">
        <v>242</v>
      </c>
      <c r="G369" s="90" t="s">
        <v>243</v>
      </c>
      <c r="H369" s="90" t="s">
        <v>1644</v>
      </c>
      <c r="I369" s="90" t="s">
        <v>1645</v>
      </c>
    </row>
    <row r="370" spans="3:10" x14ac:dyDescent="0.3">
      <c r="C370" s="158" t="s">
        <v>1025</v>
      </c>
      <c r="D370" s="42" t="s">
        <v>245</v>
      </c>
      <c r="E370" s="42" t="s">
        <v>246</v>
      </c>
      <c r="F370" s="90" t="s">
        <v>247</v>
      </c>
      <c r="G370" s="90" t="s">
        <v>248</v>
      </c>
      <c r="H370" s="90" t="s">
        <v>249</v>
      </c>
      <c r="I370" s="90" t="s">
        <v>250</v>
      </c>
    </row>
    <row r="371" spans="3:10" x14ac:dyDescent="0.3">
      <c r="C371" s="158" t="s">
        <v>1026</v>
      </c>
      <c r="D371" s="42" t="s">
        <v>252</v>
      </c>
    </row>
    <row r="372" spans="3:10" x14ac:dyDescent="0.3">
      <c r="C372" s="158" t="s">
        <v>1027</v>
      </c>
      <c r="D372" s="42" t="s">
        <v>147</v>
      </c>
      <c r="E372" s="42" t="s">
        <v>459</v>
      </c>
      <c r="F372" s="90" t="s">
        <v>270</v>
      </c>
      <c r="G372" s="90" t="s">
        <v>254</v>
      </c>
      <c r="H372" s="90" t="s">
        <v>255</v>
      </c>
    </row>
    <row r="373" spans="3:10" x14ac:dyDescent="0.3">
      <c r="C373" s="158" t="s">
        <v>1028</v>
      </c>
      <c r="D373" s="42"/>
      <c r="E373" s="42"/>
      <c r="F373" s="90"/>
      <c r="G373" s="90"/>
      <c r="H373" s="90"/>
    </row>
    <row r="374" spans="3:10" x14ac:dyDescent="0.3">
      <c r="C374" s="158" t="s">
        <v>1029</v>
      </c>
      <c r="D374" s="42" t="s">
        <v>397</v>
      </c>
      <c r="E374" s="42"/>
      <c r="F374" s="90"/>
      <c r="G374" s="90"/>
    </row>
    <row r="375" spans="3:10" x14ac:dyDescent="0.3">
      <c r="C375" s="158" t="s">
        <v>1030</v>
      </c>
      <c r="D375" s="42" t="s">
        <v>397</v>
      </c>
      <c r="E375" s="42"/>
      <c r="F375" s="90"/>
      <c r="G375" s="90"/>
    </row>
    <row r="376" spans="3:10" x14ac:dyDescent="0.3">
      <c r="C376" s="158" t="s">
        <v>1031</v>
      </c>
      <c r="D376" s="42" t="s">
        <v>842</v>
      </c>
      <c r="E376" s="42" t="s">
        <v>843</v>
      </c>
      <c r="F376" s="90" t="s">
        <v>844</v>
      </c>
      <c r="G376" s="90" t="s">
        <v>845</v>
      </c>
      <c r="H376" s="90"/>
    </row>
    <row r="377" spans="3:10" x14ac:dyDescent="0.3">
      <c r="C377" s="158"/>
    </row>
    <row r="378" spans="3:10" x14ac:dyDescent="0.3">
      <c r="C378" s="158" t="s">
        <v>1032</v>
      </c>
      <c r="D378" s="42" t="s">
        <v>1659</v>
      </c>
      <c r="E378" s="42" t="s">
        <v>1660</v>
      </c>
      <c r="F378" s="90" t="s">
        <v>1661</v>
      </c>
      <c r="G378" s="90" t="s">
        <v>1662</v>
      </c>
    </row>
    <row r="379" spans="3:10" x14ac:dyDescent="0.3">
      <c r="C379" s="158" t="s">
        <v>1033</v>
      </c>
      <c r="D379" s="42" t="s">
        <v>259</v>
      </c>
    </row>
    <row r="380" spans="3:10" x14ac:dyDescent="0.3">
      <c r="C380" s="158" t="s">
        <v>1034</v>
      </c>
      <c r="D380" s="42" t="s">
        <v>259</v>
      </c>
    </row>
    <row r="381" spans="3:10" x14ac:dyDescent="0.3">
      <c r="C381" s="158" t="s">
        <v>1035</v>
      </c>
      <c r="D381" s="42" t="s">
        <v>259</v>
      </c>
    </row>
    <row r="382" spans="3:10" x14ac:dyDescent="0.3">
      <c r="C382" s="158" t="s">
        <v>1036</v>
      </c>
      <c r="D382" s="42"/>
    </row>
    <row r="383" spans="3:10" x14ac:dyDescent="0.3">
      <c r="C383" s="158" t="s">
        <v>1666</v>
      </c>
      <c r="D383" s="42" t="s">
        <v>1670</v>
      </c>
      <c r="E383" s="42" t="s">
        <v>1671</v>
      </c>
      <c r="F383" s="42" t="s">
        <v>1672</v>
      </c>
      <c r="G383" s="42" t="s">
        <v>1673</v>
      </c>
      <c r="H383" s="42" t="s">
        <v>1674</v>
      </c>
      <c r="I383" s="42" t="s">
        <v>1675</v>
      </c>
      <c r="J383" s="42" t="s">
        <v>1676</v>
      </c>
    </row>
    <row r="384" spans="3:10" x14ac:dyDescent="0.3">
      <c r="C384" s="158"/>
    </row>
    <row r="385" spans="3:10" x14ac:dyDescent="0.3">
      <c r="C385" s="158" t="s">
        <v>1037</v>
      </c>
      <c r="D385" s="42" t="s">
        <v>263</v>
      </c>
      <c r="E385" s="42" t="s">
        <v>264</v>
      </c>
    </row>
    <row r="386" spans="3:10" x14ac:dyDescent="0.3">
      <c r="C386" s="158" t="s">
        <v>1038</v>
      </c>
      <c r="D386" s="42" t="s">
        <v>623</v>
      </c>
      <c r="E386" s="42"/>
      <c r="F386" s="90"/>
      <c r="G386" s="90"/>
      <c r="H386" s="90"/>
    </row>
    <row r="387" spans="3:10" x14ac:dyDescent="0.3">
      <c r="C387" s="158" t="s">
        <v>1039</v>
      </c>
      <c r="D387" s="42" t="s">
        <v>147</v>
      </c>
      <c r="E387" s="42" t="s">
        <v>148</v>
      </c>
      <c r="F387" s="42" t="s">
        <v>923</v>
      </c>
    </row>
    <row r="388" spans="3:10" x14ac:dyDescent="0.3">
      <c r="C388" s="158" t="s">
        <v>1040</v>
      </c>
      <c r="D388" s="42" t="s">
        <v>1652</v>
      </c>
      <c r="E388" s="42" t="s">
        <v>1653</v>
      </c>
      <c r="F388" s="90" t="s">
        <v>1654</v>
      </c>
      <c r="G388" s="90" t="s">
        <v>1399</v>
      </c>
      <c r="H388" s="90" t="s">
        <v>1400</v>
      </c>
      <c r="I388" s="90" t="s">
        <v>1401</v>
      </c>
      <c r="J388" s="90" t="s">
        <v>1402</v>
      </c>
    </row>
    <row r="389" spans="3:10" x14ac:dyDescent="0.3">
      <c r="C389" s="158" t="s">
        <v>1041</v>
      </c>
      <c r="D389" s="42" t="s">
        <v>648</v>
      </c>
      <c r="E389" s="42" t="s">
        <v>270</v>
      </c>
    </row>
    <row r="390" spans="3:10" x14ac:dyDescent="0.3">
      <c r="C390" s="158" t="s">
        <v>1042</v>
      </c>
      <c r="D390" s="42" t="s">
        <v>649</v>
      </c>
      <c r="E390" s="42" t="s">
        <v>159</v>
      </c>
      <c r="F390" s="90" t="s">
        <v>284</v>
      </c>
      <c r="G390" s="90" t="s">
        <v>650</v>
      </c>
      <c r="H390" s="90" t="s">
        <v>272</v>
      </c>
    </row>
    <row r="391" spans="3:10" x14ac:dyDescent="0.3">
      <c r="C391" s="158" t="s">
        <v>1043</v>
      </c>
      <c r="D391" s="42" t="s">
        <v>306</v>
      </c>
      <c r="E391" s="42" t="s">
        <v>765</v>
      </c>
      <c r="F391" s="90"/>
      <c r="G391" s="90"/>
      <c r="H391" s="90"/>
    </row>
    <row r="392" spans="3:10" x14ac:dyDescent="0.3">
      <c r="C392" s="158" t="s">
        <v>1044</v>
      </c>
      <c r="D392" s="42"/>
      <c r="E392" s="42"/>
      <c r="F392" s="90"/>
      <c r="G392" s="90"/>
      <c r="H392" s="90"/>
    </row>
    <row r="393" spans="3:10" x14ac:dyDescent="0.3">
      <c r="C393" s="158" t="s">
        <v>1045</v>
      </c>
      <c r="D393" s="42" t="s">
        <v>820</v>
      </c>
      <c r="E393" s="42" t="s">
        <v>821</v>
      </c>
      <c r="F393" s="90" t="s">
        <v>822</v>
      </c>
      <c r="G393" s="90" t="s">
        <v>823</v>
      </c>
      <c r="H393" s="90" t="s">
        <v>824</v>
      </c>
    </row>
    <row r="394" spans="3:10" x14ac:dyDescent="0.3">
      <c r="C394" s="158" t="s">
        <v>1046</v>
      </c>
      <c r="D394" s="42" t="s">
        <v>306</v>
      </c>
      <c r="E394" s="42"/>
      <c r="F394" s="90"/>
      <c r="G394" s="90"/>
      <c r="H394" s="90"/>
    </row>
    <row r="395" spans="3:10" x14ac:dyDescent="0.3">
      <c r="C395" s="158" t="s">
        <v>1799</v>
      </c>
      <c r="D395" s="42" t="s">
        <v>1802</v>
      </c>
      <c r="E395" s="42"/>
      <c r="F395" s="90"/>
      <c r="G395" s="90"/>
      <c r="H395" s="90"/>
    </row>
    <row r="396" spans="3:10" x14ac:dyDescent="0.3">
      <c r="C396" s="158"/>
    </row>
    <row r="397" spans="3:10" x14ac:dyDescent="0.3">
      <c r="C397" s="158" t="s">
        <v>1047</v>
      </c>
      <c r="D397" t="s">
        <v>579</v>
      </c>
      <c r="E397" s="42" t="s">
        <v>580</v>
      </c>
      <c r="F397" t="s">
        <v>581</v>
      </c>
      <c r="G397" t="s">
        <v>582</v>
      </c>
    </row>
    <row r="398" spans="3:10" x14ac:dyDescent="0.3">
      <c r="C398" s="158" t="s">
        <v>1048</v>
      </c>
      <c r="E398" s="42"/>
    </row>
    <row r="399" spans="3:10" x14ac:dyDescent="0.3">
      <c r="C399" s="158"/>
    </row>
    <row r="400" spans="3:10" x14ac:dyDescent="0.3">
      <c r="C400" s="158" t="s">
        <v>1049</v>
      </c>
      <c r="D400" s="42" t="s">
        <v>275</v>
      </c>
      <c r="E400" s="42" t="s">
        <v>276</v>
      </c>
      <c r="F400" s="90" t="s">
        <v>277</v>
      </c>
      <c r="G400" s="90" t="s">
        <v>278</v>
      </c>
      <c r="H400" s="90" t="s">
        <v>279</v>
      </c>
      <c r="I400" s="90" t="s">
        <v>280</v>
      </c>
      <c r="J400" s="90" t="s">
        <v>1404</v>
      </c>
    </row>
    <row r="401" spans="3:13" x14ac:dyDescent="0.3">
      <c r="C401" s="158" t="s">
        <v>1050</v>
      </c>
      <c r="D401" s="42" t="s">
        <v>240</v>
      </c>
      <c r="E401" s="42" t="s">
        <v>282</v>
      </c>
      <c r="F401" s="90" t="s">
        <v>283</v>
      </c>
      <c r="G401" s="90" t="s">
        <v>284</v>
      </c>
    </row>
    <row r="402" spans="3:13" x14ac:dyDescent="0.3">
      <c r="C402" s="158"/>
    </row>
    <row r="403" spans="3:13" x14ac:dyDescent="0.3">
      <c r="C403" s="158" t="s">
        <v>1051</v>
      </c>
      <c r="D403" s="42" t="s">
        <v>287</v>
      </c>
      <c r="E403" s="42" t="s">
        <v>288</v>
      </c>
      <c r="F403" s="90" t="s">
        <v>289</v>
      </c>
      <c r="G403" s="90" t="s">
        <v>290</v>
      </c>
    </row>
    <row r="404" spans="3:13" x14ac:dyDescent="0.3">
      <c r="C404" s="158" t="s">
        <v>1052</v>
      </c>
      <c r="D404" s="42" t="s">
        <v>165</v>
      </c>
      <c r="E404" s="42" t="s">
        <v>625</v>
      </c>
    </row>
    <row r="405" spans="3:13" x14ac:dyDescent="0.3">
      <c r="C405" s="158" t="s">
        <v>1053</v>
      </c>
      <c r="D405" s="42" t="s">
        <v>572</v>
      </c>
      <c r="E405" s="42" t="s">
        <v>573</v>
      </c>
      <c r="F405" t="s">
        <v>574</v>
      </c>
    </row>
    <row r="406" spans="3:13" x14ac:dyDescent="0.3">
      <c r="C406" s="158" t="s">
        <v>1054</v>
      </c>
      <c r="D406" s="42" t="s">
        <v>147</v>
      </c>
      <c r="E406" s="42" t="s">
        <v>148</v>
      </c>
    </row>
    <row r="407" spans="3:13" x14ac:dyDescent="0.3">
      <c r="C407" s="158" t="s">
        <v>1055</v>
      </c>
      <c r="D407" s="42" t="s">
        <v>147</v>
      </c>
      <c r="E407" s="42" t="s">
        <v>293</v>
      </c>
      <c r="F407" s="90" t="s">
        <v>294</v>
      </c>
      <c r="G407" s="90" t="s">
        <v>295</v>
      </c>
      <c r="H407" s="90" t="s">
        <v>296</v>
      </c>
      <c r="I407" s="90" t="s">
        <v>297</v>
      </c>
      <c r="J407" s="90" t="s">
        <v>297</v>
      </c>
      <c r="K407" s="90" t="s">
        <v>298</v>
      </c>
      <c r="L407" s="90" t="s">
        <v>299</v>
      </c>
      <c r="M407" s="90" t="s">
        <v>300</v>
      </c>
    </row>
    <row r="408" spans="3:13" x14ac:dyDescent="0.3">
      <c r="C408" s="158" t="s">
        <v>1056</v>
      </c>
      <c r="D408" s="42" t="s">
        <v>147</v>
      </c>
      <c r="E408" s="42" t="s">
        <v>148</v>
      </c>
      <c r="F408" s="90" t="s">
        <v>131</v>
      </c>
    </row>
    <row r="409" spans="3:13" x14ac:dyDescent="0.3">
      <c r="C409" s="158" t="s">
        <v>1057</v>
      </c>
      <c r="D409" s="42" t="s">
        <v>878</v>
      </c>
      <c r="E409" s="42" t="s">
        <v>397</v>
      </c>
      <c r="F409" s="90" t="s">
        <v>112</v>
      </c>
    </row>
    <row r="410" spans="3:13" x14ac:dyDescent="0.3">
      <c r="C410" s="158" t="s">
        <v>1385</v>
      </c>
      <c r="D410" s="42" t="s">
        <v>151</v>
      </c>
      <c r="E410" t="s">
        <v>152</v>
      </c>
      <c r="F410" t="s">
        <v>153</v>
      </c>
      <c r="G410" t="s">
        <v>154</v>
      </c>
      <c r="H410" t="s">
        <v>155</v>
      </c>
      <c r="I410" t="s">
        <v>156</v>
      </c>
      <c r="J410" s="42"/>
    </row>
    <row r="411" spans="3:13" x14ac:dyDescent="0.3">
      <c r="C411" s="158" t="s">
        <v>1539</v>
      </c>
      <c r="D411" s="42" t="s">
        <v>1543</v>
      </c>
      <c r="E411" s="42" t="s">
        <v>1544</v>
      </c>
      <c r="F411" s="42" t="s">
        <v>1545</v>
      </c>
      <c r="J411" s="42"/>
    </row>
    <row r="412" spans="3:13" x14ac:dyDescent="0.3">
      <c r="C412" s="158" t="s">
        <v>1720</v>
      </c>
      <c r="D412" s="42" t="s">
        <v>1724</v>
      </c>
      <c r="E412" s="42" t="s">
        <v>1725</v>
      </c>
      <c r="F412" s="42" t="s">
        <v>1726</v>
      </c>
      <c r="J412" s="42"/>
    </row>
    <row r="413" spans="3:13" x14ac:dyDescent="0.3">
      <c r="C413" s="158"/>
    </row>
    <row r="414" spans="3:13" x14ac:dyDescent="0.3">
      <c r="C414" s="158" t="s">
        <v>1058</v>
      </c>
      <c r="D414" s="42" t="s">
        <v>147</v>
      </c>
      <c r="E414" s="42" t="s">
        <v>148</v>
      </c>
      <c r="F414" s="90" t="s">
        <v>266</v>
      </c>
      <c r="G414" s="90" t="s">
        <v>304</v>
      </c>
    </row>
    <row r="415" spans="3:13" x14ac:dyDescent="0.3">
      <c r="C415" s="158" t="s">
        <v>1059</v>
      </c>
      <c r="D415" s="42" t="s">
        <v>306</v>
      </c>
      <c r="E415" s="42" t="s">
        <v>1460</v>
      </c>
      <c r="F415" s="42" t="s">
        <v>1461</v>
      </c>
      <c r="G415" s="42" t="s">
        <v>1462</v>
      </c>
      <c r="H415" s="42" t="s">
        <v>1463</v>
      </c>
    </row>
    <row r="416" spans="3:13" x14ac:dyDescent="0.3">
      <c r="C416" s="158" t="s">
        <v>1060</v>
      </c>
      <c r="D416" s="42"/>
      <c r="E416" s="42"/>
    </row>
    <row r="417" spans="3:11" x14ac:dyDescent="0.3">
      <c r="C417" s="158" t="s">
        <v>1061</v>
      </c>
      <c r="D417" s="42" t="s">
        <v>147</v>
      </c>
      <c r="E417" s="90" t="s">
        <v>737</v>
      </c>
      <c r="F417" s="90" t="s">
        <v>148</v>
      </c>
      <c r="G417" s="90" t="s">
        <v>659</v>
      </c>
      <c r="H417" s="90" t="s">
        <v>1465</v>
      </c>
      <c r="I417" s="90"/>
    </row>
    <row r="418" spans="3:11" x14ac:dyDescent="0.3">
      <c r="C418" s="158" t="s">
        <v>1627</v>
      </c>
      <c r="D418" s="42" t="s">
        <v>1630</v>
      </c>
      <c r="E418" s="161" t="s">
        <v>1631</v>
      </c>
      <c r="F418" s="90" t="s">
        <v>1632</v>
      </c>
      <c r="G418" s="90" t="s">
        <v>1633</v>
      </c>
      <c r="H418" s="90"/>
      <c r="I418" s="90"/>
    </row>
    <row r="419" spans="3:11" x14ac:dyDescent="0.3">
      <c r="C419" s="158" t="s">
        <v>1696</v>
      </c>
      <c r="D419" s="42" t="s">
        <v>1699</v>
      </c>
      <c r="E419" s="170" t="s">
        <v>1700</v>
      </c>
      <c r="F419" s="90"/>
      <c r="G419" s="90"/>
      <c r="H419" s="90"/>
      <c r="I419" s="90"/>
    </row>
    <row r="420" spans="3:11" x14ac:dyDescent="0.3">
      <c r="C420" s="158" t="s">
        <v>1763</v>
      </c>
      <c r="D420" s="42" t="s">
        <v>147</v>
      </c>
      <c r="E420" s="42" t="s">
        <v>112</v>
      </c>
      <c r="F420" s="90" t="s">
        <v>1769</v>
      </c>
      <c r="G420" s="90"/>
      <c r="H420" s="90"/>
      <c r="I420" s="90"/>
    </row>
    <row r="421" spans="3:11" x14ac:dyDescent="0.3">
      <c r="C421" s="158"/>
    </row>
    <row r="422" spans="3:11" x14ac:dyDescent="0.3">
      <c r="C422" s="158" t="s">
        <v>1062</v>
      </c>
      <c r="D422" s="42" t="s">
        <v>829</v>
      </c>
      <c r="E422" s="42" t="s">
        <v>830</v>
      </c>
      <c r="F422" s="90" t="s">
        <v>831</v>
      </c>
      <c r="G422" s="90" t="s">
        <v>832</v>
      </c>
      <c r="H422" s="90"/>
      <c r="I422" s="90"/>
    </row>
    <row r="423" spans="3:11" x14ac:dyDescent="0.3">
      <c r="C423" s="158" t="s">
        <v>1063</v>
      </c>
      <c r="D423" s="42" t="s">
        <v>1767</v>
      </c>
      <c r="E423" s="42" t="s">
        <v>628</v>
      </c>
      <c r="F423" s="90" t="s">
        <v>1768</v>
      </c>
      <c r="G423" s="90" t="s">
        <v>315</v>
      </c>
      <c r="H423" s="90" t="s">
        <v>316</v>
      </c>
      <c r="I423" s="90" t="s">
        <v>317</v>
      </c>
    </row>
    <row r="424" spans="3:11" x14ac:dyDescent="0.3">
      <c r="C424" s="158"/>
    </row>
    <row r="425" spans="3:11" x14ac:dyDescent="0.3">
      <c r="C425" s="158" t="s">
        <v>1064</v>
      </c>
      <c r="D425" s="42" t="s">
        <v>461</v>
      </c>
      <c r="E425" s="42" t="s">
        <v>158</v>
      </c>
      <c r="F425" s="90" t="s">
        <v>484</v>
      </c>
    </row>
    <row r="426" spans="3:11" x14ac:dyDescent="0.3">
      <c r="C426" s="158" t="s">
        <v>1065</v>
      </c>
      <c r="D426" s="42" t="s">
        <v>457</v>
      </c>
      <c r="E426" s="42" t="s">
        <v>458</v>
      </c>
      <c r="F426" s="90" t="s">
        <v>352</v>
      </c>
      <c r="G426" s="90" t="s">
        <v>353</v>
      </c>
    </row>
    <row r="427" spans="3:11" x14ac:dyDescent="0.3">
      <c r="C427" s="158" t="s">
        <v>1066</v>
      </c>
      <c r="D427" s="42" t="s">
        <v>148</v>
      </c>
      <c r="E427" s="42" t="s">
        <v>1761</v>
      </c>
      <c r="F427" s="42" t="s">
        <v>1762</v>
      </c>
    </row>
    <row r="428" spans="3:11" x14ac:dyDescent="0.3">
      <c r="C428" s="158" t="s">
        <v>1067</v>
      </c>
      <c r="D428" s="42" t="s">
        <v>147</v>
      </c>
      <c r="E428" s="42" t="s">
        <v>915</v>
      </c>
      <c r="F428" s="42" t="s">
        <v>808</v>
      </c>
      <c r="G428" t="s">
        <v>345</v>
      </c>
      <c r="H428" t="s">
        <v>346</v>
      </c>
    </row>
    <row r="429" spans="3:11" x14ac:dyDescent="0.3">
      <c r="C429" s="158" t="s">
        <v>1068</v>
      </c>
      <c r="D429" s="42" t="s">
        <v>148</v>
      </c>
      <c r="E429" s="90" t="s">
        <v>456</v>
      </c>
      <c r="F429" s="90" t="s">
        <v>348</v>
      </c>
      <c r="G429" t="s">
        <v>349</v>
      </c>
      <c r="H429" s="42" t="s">
        <v>1647</v>
      </c>
      <c r="I429" s="42" t="s">
        <v>350</v>
      </c>
      <c r="J429" s="42"/>
    </row>
    <row r="430" spans="3:11" x14ac:dyDescent="0.3">
      <c r="C430" s="158" t="s">
        <v>1069</v>
      </c>
      <c r="D430" s="42" t="s">
        <v>117</v>
      </c>
      <c r="E430" s="42" t="s">
        <v>333</v>
      </c>
      <c r="F430" t="s">
        <v>334</v>
      </c>
      <c r="G430" s="42" t="s">
        <v>335</v>
      </c>
      <c r="H430" s="42" t="s">
        <v>336</v>
      </c>
    </row>
    <row r="431" spans="3:11" x14ac:dyDescent="0.3">
      <c r="C431" s="158" t="s">
        <v>1070</v>
      </c>
      <c r="D431" s="42" t="s">
        <v>147</v>
      </c>
      <c r="E431" t="s">
        <v>320</v>
      </c>
      <c r="F431" s="42" t="s">
        <v>321</v>
      </c>
      <c r="G431" s="90" t="s">
        <v>322</v>
      </c>
      <c r="H431" s="90" t="s">
        <v>234</v>
      </c>
      <c r="I431" s="90" t="s">
        <v>659</v>
      </c>
      <c r="J431" s="90" t="s">
        <v>660</v>
      </c>
      <c r="K431" s="90" t="s">
        <v>661</v>
      </c>
    </row>
    <row r="432" spans="3:11" x14ac:dyDescent="0.3">
      <c r="C432" s="158" t="s">
        <v>1071</v>
      </c>
      <c r="D432" s="42" t="s">
        <v>324</v>
      </c>
      <c r="E432" s="42" t="s">
        <v>325</v>
      </c>
      <c r="F432" s="90" t="s">
        <v>326</v>
      </c>
      <c r="G432" s="90" t="s">
        <v>327</v>
      </c>
    </row>
    <row r="433" spans="3:9" x14ac:dyDescent="0.3">
      <c r="C433" s="158" t="s">
        <v>1072</v>
      </c>
      <c r="D433" s="42" t="s">
        <v>147</v>
      </c>
      <c r="E433" s="42" t="s">
        <v>112</v>
      </c>
      <c r="F433" s="90"/>
      <c r="G433" s="90"/>
    </row>
    <row r="434" spans="3:9" x14ac:dyDescent="0.3">
      <c r="C434" s="158" t="s">
        <v>1073</v>
      </c>
      <c r="D434" s="42" t="s">
        <v>165</v>
      </c>
      <c r="E434" s="42" t="s">
        <v>306</v>
      </c>
      <c r="F434" s="90" t="s">
        <v>134</v>
      </c>
      <c r="G434" s="90" t="s">
        <v>1422</v>
      </c>
    </row>
    <row r="435" spans="3:9" x14ac:dyDescent="0.3">
      <c r="C435" s="158" t="s">
        <v>1074</v>
      </c>
      <c r="D435" s="42" t="s">
        <v>330</v>
      </c>
      <c r="E435" t="s">
        <v>331</v>
      </c>
    </row>
    <row r="436" spans="3:9" x14ac:dyDescent="0.3">
      <c r="C436" s="158" t="s">
        <v>1075</v>
      </c>
      <c r="D436" s="42" t="s">
        <v>338</v>
      </c>
      <c r="E436" t="s">
        <v>339</v>
      </c>
      <c r="F436" s="42" t="s">
        <v>340</v>
      </c>
      <c r="G436" s="90" t="s">
        <v>341</v>
      </c>
      <c r="H436" t="s">
        <v>342</v>
      </c>
      <c r="I436" s="42" t="s">
        <v>455</v>
      </c>
    </row>
    <row r="437" spans="3:9" x14ac:dyDescent="0.3">
      <c r="C437" s="158" t="s">
        <v>1076</v>
      </c>
      <c r="D437" s="42" t="s">
        <v>148</v>
      </c>
      <c r="E437" t="s">
        <v>355</v>
      </c>
    </row>
    <row r="438" spans="3:9" x14ac:dyDescent="0.3">
      <c r="C438" s="158" t="s">
        <v>1077</v>
      </c>
      <c r="D438" s="42" t="s">
        <v>148</v>
      </c>
      <c r="E438" s="42" t="s">
        <v>357</v>
      </c>
      <c r="F438" s="90" t="s">
        <v>358</v>
      </c>
    </row>
    <row r="439" spans="3:9" x14ac:dyDescent="0.3">
      <c r="C439" s="158" t="s">
        <v>1078</v>
      </c>
      <c r="D439" s="42" t="s">
        <v>117</v>
      </c>
      <c r="E439" s="42" t="s">
        <v>148</v>
      </c>
      <c r="F439" s="90" t="s">
        <v>361</v>
      </c>
    </row>
    <row r="440" spans="3:9" x14ac:dyDescent="0.3">
      <c r="C440" s="158" t="s">
        <v>1079</v>
      </c>
      <c r="D440" s="42" t="s">
        <v>147</v>
      </c>
      <c r="E440" t="s">
        <v>363</v>
      </c>
      <c r="F440" t="s">
        <v>364</v>
      </c>
    </row>
    <row r="441" spans="3:9" x14ac:dyDescent="0.3">
      <c r="C441" s="158" t="s">
        <v>1080</v>
      </c>
      <c r="D441" s="42" t="s">
        <v>147</v>
      </c>
      <c r="E441" t="s">
        <v>363</v>
      </c>
      <c r="F441" t="s">
        <v>364</v>
      </c>
    </row>
    <row r="442" spans="3:9" x14ac:dyDescent="0.3">
      <c r="C442" s="158" t="s">
        <v>1081</v>
      </c>
      <c r="D442" s="42" t="s">
        <v>367</v>
      </c>
    </row>
    <row r="443" spans="3:9" x14ac:dyDescent="0.3">
      <c r="C443" s="158" t="s">
        <v>1082</v>
      </c>
      <c r="D443" t="s">
        <v>369</v>
      </c>
      <c r="E443" t="s">
        <v>370</v>
      </c>
      <c r="F443" t="s">
        <v>371</v>
      </c>
    </row>
    <row r="444" spans="3:9" x14ac:dyDescent="0.3">
      <c r="C444" s="158" t="s">
        <v>1083</v>
      </c>
      <c r="D444" s="42" t="s">
        <v>147</v>
      </c>
      <c r="E444" t="s">
        <v>363</v>
      </c>
    </row>
    <row r="445" spans="3:9" x14ac:dyDescent="0.3">
      <c r="C445" s="158" t="s">
        <v>1084</v>
      </c>
      <c r="D445" s="42" t="s">
        <v>117</v>
      </c>
      <c r="E445" t="s">
        <v>373</v>
      </c>
      <c r="F445" t="s">
        <v>374</v>
      </c>
    </row>
    <row r="446" spans="3:9" x14ac:dyDescent="0.3">
      <c r="C446" s="158" t="s">
        <v>1085</v>
      </c>
      <c r="D446" s="42" t="s">
        <v>159</v>
      </c>
      <c r="E446" s="42" t="s">
        <v>598</v>
      </c>
      <c r="F446" s="42" t="s">
        <v>599</v>
      </c>
    </row>
    <row r="447" spans="3:9" x14ac:dyDescent="0.3">
      <c r="C447" s="158" t="s">
        <v>1086</v>
      </c>
      <c r="D447" s="42" t="s">
        <v>117</v>
      </c>
      <c r="E447" s="42" t="s">
        <v>147</v>
      </c>
      <c r="F447" s="42"/>
    </row>
    <row r="448" spans="3:9" x14ac:dyDescent="0.3">
      <c r="C448" s="158" t="s">
        <v>1087</v>
      </c>
      <c r="D448" s="42" t="s">
        <v>148</v>
      </c>
      <c r="E448" s="42" t="s">
        <v>852</v>
      </c>
      <c r="F448" s="42" t="s">
        <v>853</v>
      </c>
      <c r="G448" s="90" t="s">
        <v>854</v>
      </c>
      <c r="H448" s="90" t="s">
        <v>855</v>
      </c>
      <c r="I448" s="90" t="s">
        <v>856</v>
      </c>
    </row>
    <row r="449" spans="3:9" x14ac:dyDescent="0.3">
      <c r="C449" s="158" t="s">
        <v>1088</v>
      </c>
      <c r="D449" s="42"/>
      <c r="E449" s="42"/>
      <c r="F449" s="90"/>
      <c r="G449" s="90"/>
      <c r="H449" s="90"/>
      <c r="I449" s="90"/>
    </row>
    <row r="450" spans="3:9" x14ac:dyDescent="0.3">
      <c r="C450" s="158" t="s">
        <v>1089</v>
      </c>
      <c r="D450" s="42" t="s">
        <v>460</v>
      </c>
      <c r="E450" s="42" t="s">
        <v>309</v>
      </c>
      <c r="F450" s="90" t="s">
        <v>310</v>
      </c>
      <c r="G450" s="90" t="s">
        <v>311</v>
      </c>
      <c r="H450" s="90" t="s">
        <v>312</v>
      </c>
      <c r="I450" s="90" t="s">
        <v>313</v>
      </c>
    </row>
    <row r="451" spans="3:9" x14ac:dyDescent="0.3">
      <c r="C451" s="158" t="s">
        <v>1090</v>
      </c>
      <c r="D451" s="42"/>
      <c r="E451" s="42"/>
      <c r="F451" s="90"/>
      <c r="G451" s="90"/>
      <c r="H451" s="90"/>
      <c r="I451" s="90"/>
    </row>
    <row r="452" spans="3:9" x14ac:dyDescent="0.3">
      <c r="C452" s="158" t="s">
        <v>1473</v>
      </c>
      <c r="D452" s="42" t="s">
        <v>1477</v>
      </c>
      <c r="E452" s="42"/>
      <c r="F452" s="90"/>
      <c r="G452" s="90"/>
      <c r="H452" s="90"/>
      <c r="I452" s="90"/>
    </row>
    <row r="453" spans="3:9" x14ac:dyDescent="0.3">
      <c r="C453" s="158" t="s">
        <v>1585</v>
      </c>
      <c r="D453" s="42" t="s">
        <v>148</v>
      </c>
      <c r="E453" s="42"/>
      <c r="F453" s="90"/>
      <c r="G453" s="90"/>
      <c r="H453" s="90"/>
      <c r="I453" s="90"/>
    </row>
    <row r="454" spans="3:9" x14ac:dyDescent="0.3">
      <c r="C454" s="158" t="s">
        <v>1728</v>
      </c>
      <c r="D454" s="42" t="s">
        <v>1732</v>
      </c>
      <c r="E454" s="42"/>
      <c r="F454" s="90"/>
      <c r="G454" s="90"/>
      <c r="H454" s="90"/>
      <c r="I454" s="90"/>
    </row>
    <row r="455" spans="3:9" x14ac:dyDescent="0.3">
      <c r="C455" s="158" t="s">
        <v>1778</v>
      </c>
      <c r="D455" s="42" t="s">
        <v>1782</v>
      </c>
      <c r="E455" s="42" t="s">
        <v>1783</v>
      </c>
      <c r="F455" s="90" t="s">
        <v>1784</v>
      </c>
      <c r="G455" s="90"/>
      <c r="H455" s="90"/>
      <c r="I455" s="90"/>
    </row>
    <row r="456" spans="3:9" x14ac:dyDescent="0.3">
      <c r="C456" s="158" t="s">
        <v>1793</v>
      </c>
      <c r="D456" s="42" t="s">
        <v>148</v>
      </c>
      <c r="E456" s="42"/>
      <c r="F456" s="90"/>
      <c r="G456" s="90"/>
      <c r="H456" s="90"/>
      <c r="I456" s="90"/>
    </row>
    <row r="457" spans="3:9" x14ac:dyDescent="0.3">
      <c r="C457" s="158" t="s">
        <v>1817</v>
      </c>
      <c r="D457" s="42"/>
      <c r="E457" s="42"/>
      <c r="F457" s="90"/>
      <c r="G457" s="90"/>
      <c r="H457" s="90"/>
      <c r="I457" s="90"/>
    </row>
    <row r="458" spans="3:9" x14ac:dyDescent="0.3">
      <c r="C458" s="158"/>
    </row>
    <row r="459" spans="3:9" x14ac:dyDescent="0.3">
      <c r="C459" s="158" t="s">
        <v>1091</v>
      </c>
      <c r="D459" s="42" t="s">
        <v>376</v>
      </c>
      <c r="E459" t="s">
        <v>377</v>
      </c>
      <c r="F459" t="s">
        <v>378</v>
      </c>
      <c r="G459" t="s">
        <v>379</v>
      </c>
    </row>
    <row r="460" spans="3:9" x14ac:dyDescent="0.3">
      <c r="C460" s="158" t="s">
        <v>1092</v>
      </c>
      <c r="D460" s="42" t="s">
        <v>601</v>
      </c>
    </row>
    <row r="461" spans="3:9" x14ac:dyDescent="0.3">
      <c r="C461" s="158" t="s">
        <v>1093</v>
      </c>
      <c r="D461" s="42"/>
    </row>
    <row r="462" spans="3:9" x14ac:dyDescent="0.3">
      <c r="C462" s="158" t="s">
        <v>1094</v>
      </c>
      <c r="D462" s="42"/>
    </row>
    <row r="463" spans="3:9" x14ac:dyDescent="0.3">
      <c r="C463" s="158" t="s">
        <v>1095</v>
      </c>
      <c r="D463" s="42" t="s">
        <v>148</v>
      </c>
      <c r="E463" s="42" t="s">
        <v>1521</v>
      </c>
      <c r="F463" s="42" t="s">
        <v>1522</v>
      </c>
    </row>
    <row r="464" spans="3:9" x14ac:dyDescent="0.3">
      <c r="C464" s="158" t="s">
        <v>1479</v>
      </c>
      <c r="D464" s="42" t="s">
        <v>1482</v>
      </c>
      <c r="E464" s="42" t="s">
        <v>147</v>
      </c>
      <c r="F464" t="s">
        <v>363</v>
      </c>
      <c r="G464" s="42" t="s">
        <v>1483</v>
      </c>
      <c r="H464" s="42" t="s">
        <v>1484</v>
      </c>
    </row>
    <row r="465" spans="3:10" x14ac:dyDescent="0.3">
      <c r="C465" s="158" t="s">
        <v>1485</v>
      </c>
      <c r="D465" s="42" t="s">
        <v>147</v>
      </c>
      <c r="E465" t="s">
        <v>363</v>
      </c>
      <c r="G465" s="42"/>
      <c r="H465" s="42"/>
    </row>
    <row r="466" spans="3:10" x14ac:dyDescent="0.3">
      <c r="C466" s="158" t="s">
        <v>1806</v>
      </c>
      <c r="D466" s="42" t="s">
        <v>148</v>
      </c>
      <c r="E466" s="42" t="s">
        <v>1810</v>
      </c>
      <c r="F466" s="42" t="s">
        <v>1811</v>
      </c>
      <c r="G466" s="42"/>
      <c r="H466" s="42"/>
    </row>
    <row r="467" spans="3:10" x14ac:dyDescent="0.3">
      <c r="C467" s="158"/>
    </row>
    <row r="468" spans="3:10" x14ac:dyDescent="0.3">
      <c r="C468" s="159" t="s">
        <v>1096</v>
      </c>
      <c r="D468" s="42" t="s">
        <v>147</v>
      </c>
      <c r="E468" t="s">
        <v>382</v>
      </c>
    </row>
    <row r="469" spans="3:10" x14ac:dyDescent="0.3">
      <c r="C469" s="159" t="s">
        <v>1097</v>
      </c>
      <c r="D469" t="s">
        <v>377</v>
      </c>
      <c r="E469" s="42" t="s">
        <v>1694</v>
      </c>
    </row>
    <row r="470" spans="3:10" x14ac:dyDescent="0.3">
      <c r="C470" s="159" t="s">
        <v>1098</v>
      </c>
      <c r="D470" t="s">
        <v>385</v>
      </c>
    </row>
    <row r="471" spans="3:10" x14ac:dyDescent="0.3">
      <c r="C471" s="159" t="s">
        <v>1099</v>
      </c>
      <c r="D471" t="s">
        <v>370</v>
      </c>
      <c r="E471" t="s">
        <v>567</v>
      </c>
      <c r="F471" t="s">
        <v>568</v>
      </c>
      <c r="G471" t="s">
        <v>569</v>
      </c>
      <c r="H471" t="s">
        <v>570</v>
      </c>
      <c r="I471" t="s">
        <v>571</v>
      </c>
    </row>
    <row r="472" spans="3:10" x14ac:dyDescent="0.3">
      <c r="C472" s="159" t="s">
        <v>1100</v>
      </c>
      <c r="D472" s="42" t="s">
        <v>1496</v>
      </c>
      <c r="E472" s="42" t="s">
        <v>1497</v>
      </c>
    </row>
    <row r="473" spans="3:10" x14ac:dyDescent="0.3">
      <c r="C473" s="159" t="s">
        <v>1101</v>
      </c>
      <c r="D473" t="s">
        <v>112</v>
      </c>
      <c r="E473" t="s">
        <v>387</v>
      </c>
      <c r="F473" t="s">
        <v>388</v>
      </c>
    </row>
    <row r="474" spans="3:10" x14ac:dyDescent="0.3">
      <c r="C474" s="159" t="s">
        <v>1102</v>
      </c>
      <c r="D474" t="s">
        <v>112</v>
      </c>
      <c r="E474" t="s">
        <v>387</v>
      </c>
      <c r="F474" t="s">
        <v>388</v>
      </c>
    </row>
    <row r="475" spans="3:10" x14ac:dyDescent="0.3">
      <c r="C475" s="159" t="s">
        <v>1103</v>
      </c>
      <c r="D475" t="s">
        <v>112</v>
      </c>
      <c r="E475" t="s">
        <v>387</v>
      </c>
      <c r="F475" t="s">
        <v>388</v>
      </c>
    </row>
    <row r="476" spans="3:10" x14ac:dyDescent="0.3">
      <c r="C476" s="159" t="s">
        <v>1104</v>
      </c>
      <c r="D476" s="42" t="s">
        <v>768</v>
      </c>
      <c r="E476" s="42" t="s">
        <v>769</v>
      </c>
      <c r="F476" s="42" t="s">
        <v>770</v>
      </c>
    </row>
    <row r="477" spans="3:10" x14ac:dyDescent="0.3">
      <c r="C477" s="159" t="s">
        <v>1105</v>
      </c>
      <c r="D477" s="42" t="s">
        <v>690</v>
      </c>
      <c r="E477" s="42" t="s">
        <v>691</v>
      </c>
      <c r="F477" s="42" t="s">
        <v>692</v>
      </c>
    </row>
    <row r="478" spans="3:10" x14ac:dyDescent="0.3">
      <c r="C478" s="159" t="s">
        <v>1106</v>
      </c>
      <c r="D478" t="s">
        <v>392</v>
      </c>
      <c r="E478" t="s">
        <v>393</v>
      </c>
      <c r="F478" t="s">
        <v>394</v>
      </c>
      <c r="G478" t="s">
        <v>395</v>
      </c>
    </row>
    <row r="479" spans="3:10" x14ac:dyDescent="0.3">
      <c r="C479" s="159" t="s">
        <v>1107</v>
      </c>
      <c r="D479" s="42" t="s">
        <v>1491</v>
      </c>
      <c r="E479" s="42" t="s">
        <v>1492</v>
      </c>
    </row>
    <row r="480" spans="3:10" x14ac:dyDescent="0.3">
      <c r="C480" s="159" t="s">
        <v>1108</v>
      </c>
      <c r="D480" t="s">
        <v>399</v>
      </c>
      <c r="E480" t="s">
        <v>400</v>
      </c>
      <c r="F480" t="s">
        <v>401</v>
      </c>
      <c r="G480" t="s">
        <v>402</v>
      </c>
      <c r="H480" t="s">
        <v>403</v>
      </c>
      <c r="I480" t="s">
        <v>404</v>
      </c>
      <c r="J480" t="s">
        <v>405</v>
      </c>
    </row>
    <row r="481" spans="3:10" x14ac:dyDescent="0.3">
      <c r="C481" s="159" t="s">
        <v>1109</v>
      </c>
      <c r="D481" s="42" t="s">
        <v>165</v>
      </c>
      <c r="E481" s="42" t="s">
        <v>593</v>
      </c>
      <c r="F481" s="42" t="s">
        <v>594</v>
      </c>
      <c r="G481" s="90" t="s">
        <v>595</v>
      </c>
      <c r="H481" s="90" t="s">
        <v>596</v>
      </c>
    </row>
    <row r="482" spans="3:10" x14ac:dyDescent="0.3">
      <c r="C482" s="159" t="s">
        <v>1594</v>
      </c>
      <c r="D482" s="42" t="s">
        <v>117</v>
      </c>
      <c r="E482" s="42" t="s">
        <v>165</v>
      </c>
      <c r="F482" s="42"/>
      <c r="G482" s="90"/>
      <c r="H482" s="90"/>
    </row>
    <row r="483" spans="3:10" x14ac:dyDescent="0.3">
      <c r="C483" s="159" t="s">
        <v>1714</v>
      </c>
      <c r="D483" t="s">
        <v>363</v>
      </c>
      <c r="E483" t="s">
        <v>387</v>
      </c>
      <c r="F483" t="s">
        <v>388</v>
      </c>
      <c r="G483" s="90"/>
      <c r="H483" s="90"/>
    </row>
    <row r="484" spans="3:10" x14ac:dyDescent="0.3">
      <c r="C484" s="158"/>
    </row>
    <row r="485" spans="3:10" x14ac:dyDescent="0.3">
      <c r="C485" s="158" t="s">
        <v>1110</v>
      </c>
      <c r="D485" s="42" t="s">
        <v>1603</v>
      </c>
      <c r="E485" s="42" t="s">
        <v>1604</v>
      </c>
      <c r="F485" s="42" t="s">
        <v>1605</v>
      </c>
    </row>
    <row r="486" spans="3:10" x14ac:dyDescent="0.3">
      <c r="C486" s="158" t="s">
        <v>1111</v>
      </c>
      <c r="D486" s="42" t="s">
        <v>1599</v>
      </c>
      <c r="E486" s="42" t="s">
        <v>1600</v>
      </c>
      <c r="F486" s="42" t="s">
        <v>1601</v>
      </c>
      <c r="G486" s="90" t="s">
        <v>1602</v>
      </c>
    </row>
    <row r="487" spans="3:10" x14ac:dyDescent="0.3">
      <c r="C487" s="158" t="s">
        <v>1112</v>
      </c>
      <c r="D487" t="s">
        <v>112</v>
      </c>
      <c r="E487" s="42" t="s">
        <v>270</v>
      </c>
      <c r="F487" s="42" t="s">
        <v>481</v>
      </c>
    </row>
    <row r="488" spans="3:10" x14ac:dyDescent="0.3">
      <c r="C488" s="158" t="s">
        <v>1113</v>
      </c>
      <c r="D488" t="s">
        <v>409</v>
      </c>
      <c r="E488" t="s">
        <v>410</v>
      </c>
      <c r="F488" t="s">
        <v>411</v>
      </c>
      <c r="G488" t="s">
        <v>412</v>
      </c>
      <c r="H488" t="s">
        <v>413</v>
      </c>
      <c r="I488" t="s">
        <v>414</v>
      </c>
      <c r="J488" t="s">
        <v>415</v>
      </c>
    </row>
    <row r="489" spans="3:10" x14ac:dyDescent="0.3">
      <c r="C489" s="158" t="s">
        <v>1114</v>
      </c>
      <c r="D489" s="42" t="s">
        <v>122</v>
      </c>
      <c r="E489" t="s">
        <v>417</v>
      </c>
      <c r="F489" t="s">
        <v>418</v>
      </c>
    </row>
    <row r="490" spans="3:10" x14ac:dyDescent="0.3">
      <c r="C490" s="158" t="s">
        <v>1115</v>
      </c>
      <c r="D490" s="42" t="s">
        <v>147</v>
      </c>
      <c r="E490" s="42" t="s">
        <v>148</v>
      </c>
    </row>
    <row r="491" spans="3:10" x14ac:dyDescent="0.3">
      <c r="C491" s="158" t="s">
        <v>1116</v>
      </c>
      <c r="D491" s="42" t="s">
        <v>638</v>
      </c>
      <c r="E491" t="s">
        <v>421</v>
      </c>
    </row>
    <row r="492" spans="3:10" x14ac:dyDescent="0.3">
      <c r="C492" s="158" t="s">
        <v>1117</v>
      </c>
      <c r="D492" t="s">
        <v>111</v>
      </c>
      <c r="E492" t="s">
        <v>112</v>
      </c>
      <c r="F492" t="s">
        <v>423</v>
      </c>
    </row>
    <row r="493" spans="3:10" x14ac:dyDescent="0.3">
      <c r="C493" s="158" t="s">
        <v>1118</v>
      </c>
      <c r="D493" s="42" t="s">
        <v>1513</v>
      </c>
      <c r="E493" t="s">
        <v>425</v>
      </c>
      <c r="F493" s="42" t="s">
        <v>1514</v>
      </c>
      <c r="G493" s="42" t="s">
        <v>1515</v>
      </c>
      <c r="H493" s="42" t="s">
        <v>1516</v>
      </c>
    </row>
    <row r="494" spans="3:10" x14ac:dyDescent="0.3">
      <c r="C494" s="158" t="s">
        <v>1119</v>
      </c>
      <c r="D494" s="42" t="s">
        <v>627</v>
      </c>
      <c r="E494" s="42" t="s">
        <v>628</v>
      </c>
      <c r="F494" s="42" t="s">
        <v>629</v>
      </c>
      <c r="G494" s="90" t="s">
        <v>630</v>
      </c>
      <c r="H494" t="s">
        <v>631</v>
      </c>
      <c r="I494" s="42" t="s">
        <v>632</v>
      </c>
      <c r="J494" s="42" t="s">
        <v>633</v>
      </c>
    </row>
    <row r="495" spans="3:10" x14ac:dyDescent="0.3">
      <c r="C495" s="158" t="s">
        <v>1120</v>
      </c>
      <c r="D495" s="42" t="s">
        <v>1559</v>
      </c>
      <c r="E495" s="42" t="s">
        <v>1560</v>
      </c>
      <c r="F495" s="42"/>
    </row>
    <row r="496" spans="3:10" x14ac:dyDescent="0.3">
      <c r="C496" s="158" t="s">
        <v>1121</v>
      </c>
      <c r="D496" s="42" t="s">
        <v>159</v>
      </c>
      <c r="E496" s="42" t="s">
        <v>131</v>
      </c>
      <c r="F496" s="42" t="s">
        <v>284</v>
      </c>
      <c r="G496" s="42" t="s">
        <v>675</v>
      </c>
      <c r="H496" s="90" t="s">
        <v>1501</v>
      </c>
    </row>
    <row r="497" spans="3:8" x14ac:dyDescent="0.3">
      <c r="C497" s="158" t="s">
        <v>1122</v>
      </c>
      <c r="D497" t="s">
        <v>112</v>
      </c>
      <c r="E497" s="42" t="s">
        <v>1750</v>
      </c>
    </row>
    <row r="498" spans="3:8" x14ac:dyDescent="0.3">
      <c r="C498" s="158" t="s">
        <v>1123</v>
      </c>
      <c r="D498" s="42" t="s">
        <v>791</v>
      </c>
      <c r="E498" s="42" t="s">
        <v>792</v>
      </c>
      <c r="F498" s="42" t="s">
        <v>793</v>
      </c>
    </row>
    <row r="499" spans="3:8" x14ac:dyDescent="0.3">
      <c r="C499" s="158" t="s">
        <v>1124</v>
      </c>
      <c r="D499" t="s">
        <v>428</v>
      </c>
      <c r="E499" t="s">
        <v>364</v>
      </c>
      <c r="F499" t="s">
        <v>429</v>
      </c>
    </row>
    <row r="500" spans="3:8" x14ac:dyDescent="0.3">
      <c r="C500" s="158" t="s">
        <v>1125</v>
      </c>
      <c r="D500" t="s">
        <v>814</v>
      </c>
      <c r="E500" t="s">
        <v>417</v>
      </c>
      <c r="F500" t="s">
        <v>418</v>
      </c>
    </row>
    <row r="501" spans="3:8" x14ac:dyDescent="0.3">
      <c r="C501" s="158" t="s">
        <v>1126</v>
      </c>
      <c r="D501" s="42" t="s">
        <v>270</v>
      </c>
      <c r="E501" s="42" t="s">
        <v>863</v>
      </c>
      <c r="F501" s="42" t="s">
        <v>864</v>
      </c>
    </row>
    <row r="502" spans="3:8" x14ac:dyDescent="0.3">
      <c r="C502" s="158" t="s">
        <v>1127</v>
      </c>
    </row>
    <row r="503" spans="3:8" x14ac:dyDescent="0.3">
      <c r="C503" s="158" t="s">
        <v>1128</v>
      </c>
    </row>
    <row r="504" spans="3:8" x14ac:dyDescent="0.3">
      <c r="C504" s="158" t="s">
        <v>1129</v>
      </c>
      <c r="D504" t="s">
        <v>111</v>
      </c>
      <c r="E504" t="s">
        <v>112</v>
      </c>
    </row>
    <row r="505" spans="3:8" x14ac:dyDescent="0.3">
      <c r="C505" s="158" t="s">
        <v>1130</v>
      </c>
    </row>
    <row r="506" spans="3:8" x14ac:dyDescent="0.3">
      <c r="C506" s="158" t="s">
        <v>1409</v>
      </c>
      <c r="D506" s="42" t="s">
        <v>1414</v>
      </c>
      <c r="E506" s="42" t="s">
        <v>1415</v>
      </c>
      <c r="F506" s="42" t="s">
        <v>1416</v>
      </c>
      <c r="G506" s="42" t="s">
        <v>1417</v>
      </c>
      <c r="H506" s="42" t="s">
        <v>1418</v>
      </c>
    </row>
    <row r="507" spans="3:8" x14ac:dyDescent="0.3">
      <c r="C507" s="158" t="s">
        <v>1506</v>
      </c>
      <c r="D507" t="s">
        <v>111</v>
      </c>
      <c r="E507" t="s">
        <v>112</v>
      </c>
      <c r="F507" s="42"/>
      <c r="G507" s="42"/>
      <c r="H507" s="42"/>
    </row>
    <row r="508" spans="3:8" x14ac:dyDescent="0.3">
      <c r="C508" s="158" t="s">
        <v>1553</v>
      </c>
      <c r="D508" t="s">
        <v>111</v>
      </c>
      <c r="E508" t="s">
        <v>112</v>
      </c>
      <c r="F508" s="42"/>
      <c r="G508" s="42"/>
      <c r="H508" s="42"/>
    </row>
    <row r="509" spans="3:8" x14ac:dyDescent="0.3">
      <c r="C509" s="158" t="s">
        <v>1564</v>
      </c>
      <c r="D509" t="s">
        <v>111</v>
      </c>
      <c r="F509" s="42"/>
      <c r="G509" s="42"/>
      <c r="H509" s="42"/>
    </row>
    <row r="510" spans="3:8" x14ac:dyDescent="0.3">
      <c r="C510" s="158" t="s">
        <v>1567</v>
      </c>
      <c r="D510" t="s">
        <v>111</v>
      </c>
      <c r="E510" t="s">
        <v>112</v>
      </c>
      <c r="F510" s="42" t="s">
        <v>1571</v>
      </c>
      <c r="G510" s="42"/>
      <c r="H510" s="42"/>
    </row>
    <row r="511" spans="3:8" x14ac:dyDescent="0.3">
      <c r="C511" s="158" t="s">
        <v>1580</v>
      </c>
      <c r="D511" s="42" t="s">
        <v>1583</v>
      </c>
      <c r="F511" s="42"/>
      <c r="G511" s="42"/>
      <c r="H511" s="42"/>
    </row>
    <row r="512" spans="3:8" x14ac:dyDescent="0.3">
      <c r="C512" s="158" t="s">
        <v>1735</v>
      </c>
      <c r="D512" s="42" t="s">
        <v>117</v>
      </c>
      <c r="E512" t="s">
        <v>111</v>
      </c>
      <c r="F512" s="42"/>
      <c r="G512" s="42"/>
      <c r="H512" s="42"/>
    </row>
    <row r="513" spans="3:7" x14ac:dyDescent="0.3">
      <c r="C513" s="158"/>
    </row>
    <row r="514" spans="3:7" x14ac:dyDescent="0.3">
      <c r="C514" s="158" t="s">
        <v>1131</v>
      </c>
      <c r="D514" s="42" t="s">
        <v>158</v>
      </c>
      <c r="E514" s="42" t="s">
        <v>628</v>
      </c>
      <c r="F514" s="42" t="s">
        <v>762</v>
      </c>
    </row>
    <row r="515" spans="3:7" x14ac:dyDescent="0.3">
      <c r="C515" s="158"/>
    </row>
    <row r="516" spans="3:7" x14ac:dyDescent="0.3">
      <c r="C516" s="158" t="s">
        <v>1132</v>
      </c>
      <c r="D516" s="42"/>
      <c r="E516" s="42"/>
      <c r="F516" s="42"/>
    </row>
    <row r="517" spans="3:7" x14ac:dyDescent="0.3">
      <c r="C517" s="158"/>
    </row>
    <row r="518" spans="3:7" x14ac:dyDescent="0.3">
      <c r="C518" s="158" t="s">
        <v>1133</v>
      </c>
      <c r="D518" t="s">
        <v>111</v>
      </c>
      <c r="E518" t="s">
        <v>432</v>
      </c>
      <c r="F518" t="s">
        <v>112</v>
      </c>
      <c r="G518" t="s">
        <v>433</v>
      </c>
    </row>
    <row r="519" spans="3:7" x14ac:dyDescent="0.3">
      <c r="C519" s="158" t="s">
        <v>1134</v>
      </c>
      <c r="D519" s="42" t="s">
        <v>117</v>
      </c>
      <c r="E519" t="s">
        <v>111</v>
      </c>
      <c r="F519" s="42"/>
    </row>
    <row r="520" spans="3:7" x14ac:dyDescent="0.3">
      <c r="C520" s="158" t="s">
        <v>1135</v>
      </c>
      <c r="D520" s="42" t="s">
        <v>1408</v>
      </c>
      <c r="E520" s="42" t="s">
        <v>481</v>
      </c>
      <c r="F520" s="42" t="s">
        <v>795</v>
      </c>
    </row>
    <row r="521" spans="3:7" x14ac:dyDescent="0.3">
      <c r="C521" s="158" t="s">
        <v>1787</v>
      </c>
      <c r="D521" s="42" t="s">
        <v>1791</v>
      </c>
      <c r="E521" s="42" t="s">
        <v>1792</v>
      </c>
      <c r="F521" s="42"/>
    </row>
    <row r="522" spans="3:7" x14ac:dyDescent="0.3">
      <c r="C522" s="158"/>
    </row>
    <row r="523" spans="3:7" x14ac:dyDescent="0.3">
      <c r="C523" s="158" t="s">
        <v>1136</v>
      </c>
      <c r="D523" s="42" t="s">
        <v>673</v>
      </c>
      <c r="E523" t="s">
        <v>674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5"/>
  <sheetViews>
    <sheetView showGridLines="0" view="pageBreakPreview" zoomScale="60" zoomScaleNormal="100" workbookViewId="0">
      <selection activeCell="A22" sqref="A22"/>
    </sheetView>
  </sheetViews>
  <sheetFormatPr defaultRowHeight="14.25" x14ac:dyDescent="0.15"/>
  <cols>
    <col min="1" max="6" width="9" style="12"/>
    <col min="7" max="7" width="9.25" style="12" customWidth="1"/>
    <col min="8" max="8" width="9.875" style="12" customWidth="1"/>
    <col min="9" max="12" width="9" style="12"/>
    <col min="13" max="13" width="5.875" style="12" customWidth="1"/>
    <col min="14" max="16384" width="9" style="12"/>
  </cols>
  <sheetData>
    <row r="1" spans="1:13" ht="14.25" customHeight="1" x14ac:dyDescent="0.15">
      <c r="A1" s="122"/>
      <c r="B1" s="122"/>
      <c r="C1" s="122"/>
      <c r="D1" s="122"/>
      <c r="E1" s="122"/>
      <c r="F1" s="122"/>
      <c r="G1" s="122"/>
      <c r="H1" s="122"/>
      <c r="I1" s="227" t="s">
        <v>563</v>
      </c>
      <c r="J1" s="227"/>
      <c r="K1" s="227"/>
      <c r="L1" s="227"/>
      <c r="M1" s="227"/>
    </row>
    <row r="2" spans="1:13" ht="14.25" customHeight="1" x14ac:dyDescent="0.15">
      <c r="A2" s="122"/>
      <c r="B2" s="122"/>
      <c r="C2" s="122"/>
      <c r="D2" s="122"/>
      <c r="E2" s="122"/>
      <c r="F2" s="122"/>
      <c r="G2" s="122"/>
      <c r="H2" s="122"/>
      <c r="I2" s="227"/>
      <c r="J2" s="227"/>
      <c r="K2" s="227"/>
      <c r="L2" s="227"/>
      <c r="M2" s="227"/>
    </row>
    <row r="3" spans="1:13" ht="14.25" customHeight="1" x14ac:dyDescent="0.15">
      <c r="A3" s="122"/>
      <c r="B3" s="122"/>
      <c r="C3" s="122"/>
      <c r="D3" s="122"/>
      <c r="E3" s="122"/>
      <c r="F3" s="122"/>
      <c r="G3" s="122"/>
      <c r="H3" s="122"/>
      <c r="I3" s="227"/>
      <c r="J3" s="227"/>
      <c r="K3" s="227"/>
      <c r="L3" s="227"/>
      <c r="M3" s="227"/>
    </row>
    <row r="4" spans="1:13" ht="14.25" customHeight="1" x14ac:dyDescent="0.15">
      <c r="A4" s="122"/>
      <c r="B4" s="122"/>
      <c r="C4" s="122"/>
      <c r="D4" s="122"/>
      <c r="E4" s="122"/>
      <c r="F4" s="122"/>
      <c r="G4" s="122"/>
      <c r="H4" s="122"/>
      <c r="I4" s="227"/>
      <c r="J4" s="227"/>
      <c r="K4" s="227"/>
      <c r="L4" s="227"/>
      <c r="M4" s="227"/>
    </row>
    <row r="5" spans="1:13" ht="14.25" customHeight="1" x14ac:dyDescent="0.15">
      <c r="A5" s="122"/>
      <c r="B5" s="122"/>
      <c r="C5" s="122"/>
      <c r="D5" s="122"/>
      <c r="E5" s="122"/>
      <c r="F5" s="122"/>
      <c r="G5" s="122"/>
      <c r="H5" s="122"/>
      <c r="I5" s="227"/>
      <c r="J5" s="227"/>
      <c r="K5" s="227"/>
      <c r="L5" s="227"/>
      <c r="M5" s="227"/>
    </row>
    <row r="6" spans="1:13" ht="14.25" customHeight="1" x14ac:dyDescent="0.15">
      <c r="A6" s="122"/>
      <c r="B6" s="122"/>
      <c r="C6" s="122"/>
      <c r="D6" s="122"/>
      <c r="E6" s="122"/>
      <c r="F6" s="122"/>
      <c r="G6" s="122"/>
      <c r="H6" s="122"/>
      <c r="I6" s="227"/>
      <c r="J6" s="227"/>
      <c r="K6" s="227"/>
      <c r="L6" s="227"/>
      <c r="M6" s="227"/>
    </row>
    <row r="7" spans="1:13" ht="14.25" customHeight="1" x14ac:dyDescent="0.15">
      <c r="A7" s="122"/>
      <c r="B7" s="122"/>
      <c r="C7" s="122"/>
      <c r="D7" s="122"/>
      <c r="E7" s="122"/>
      <c r="F7" s="122"/>
      <c r="G7" s="122"/>
      <c r="H7" s="122"/>
      <c r="I7" s="227"/>
      <c r="J7" s="227"/>
      <c r="K7" s="227"/>
      <c r="L7" s="227"/>
      <c r="M7" s="227"/>
    </row>
    <row r="8" spans="1:13" ht="14.25" customHeight="1" x14ac:dyDescent="0.15">
      <c r="A8" s="122"/>
      <c r="B8" s="122"/>
      <c r="C8" s="122"/>
      <c r="D8" s="122"/>
      <c r="E8" s="122"/>
      <c r="F8" s="122"/>
      <c r="G8" s="122"/>
      <c r="H8" s="122"/>
      <c r="I8" s="227"/>
      <c r="J8" s="227"/>
      <c r="K8" s="227"/>
      <c r="L8" s="227"/>
      <c r="M8" s="227"/>
    </row>
    <row r="9" spans="1:13" ht="14.25" customHeight="1" x14ac:dyDescent="0.15">
      <c r="A9" s="122"/>
      <c r="B9" s="122"/>
      <c r="C9" s="122"/>
      <c r="D9" s="122"/>
      <c r="E9" s="122"/>
      <c r="F9" s="122"/>
      <c r="G9" s="122"/>
      <c r="H9" s="122"/>
      <c r="I9" s="227"/>
      <c r="J9" s="227"/>
      <c r="K9" s="227"/>
      <c r="L9" s="227"/>
      <c r="M9" s="227"/>
    </row>
    <row r="10" spans="1:13" ht="14.25" customHeight="1" x14ac:dyDescent="0.15">
      <c r="A10" s="226" t="s">
        <v>564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122"/>
      <c r="M10" s="122"/>
    </row>
    <row r="11" spans="1:13" ht="22.5" customHeight="1" x14ac:dyDescent="0.15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122"/>
    </row>
    <row r="12" spans="1:13" ht="14.25" customHeight="1" x14ac:dyDescent="0.15">
      <c r="A12" s="225" t="str">
        <f>IF('订单信息（booking）'!B25="","",'订单信息（booking）'!A35&amp;"一行"&amp;SUM('接团书（ใปงาน）'!D12:F12)&amp;"人")</f>
        <v/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</row>
    <row r="13" spans="1:13" ht="14.25" customHeight="1" x14ac:dyDescent="0.15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</row>
    <row r="14" spans="1:13" ht="14.25" customHeight="1" x14ac:dyDescent="0.15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</row>
    <row r="15" spans="1:13" ht="14.25" customHeight="1" x14ac:dyDescent="0.15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</row>
    <row r="16" spans="1:13" ht="14.25" customHeight="1" x14ac:dyDescent="0.15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</row>
    <row r="17" spans="1:13" ht="14.25" customHeight="1" x14ac:dyDescent="0.15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</row>
    <row r="18" spans="1:13" ht="14.25" customHeight="1" x14ac:dyDescent="0.15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</row>
    <row r="19" spans="1:13" ht="14.25" customHeight="1" x14ac:dyDescent="0.15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</row>
    <row r="20" spans="1:13" ht="14.25" customHeight="1" x14ac:dyDescent="0.1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</row>
    <row r="21" spans="1:13" ht="14.25" customHeight="1" x14ac:dyDescent="0.15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</row>
    <row r="22" spans="1:13" ht="14.25" customHeight="1" x14ac:dyDescent="0.1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3" ht="14.25" customHeight="1" x14ac:dyDescent="0.1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3" ht="14.25" customHeight="1" x14ac:dyDescent="0.15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3" ht="14.25" customHeight="1" x14ac:dyDescent="0.1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</sheetData>
  <mergeCells count="3">
    <mergeCell ref="A12:M21"/>
    <mergeCell ref="A10:K11"/>
    <mergeCell ref="I1:M9"/>
  </mergeCells>
  <phoneticPr fontId="2" type="noConversion"/>
  <pageMargins left="0.25" right="0.25" top="0.75" bottom="0.75" header="0.3" footer="0.3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294</vt:i4>
      </vt:variant>
    </vt:vector>
  </HeadingPairs>
  <TitlesOfParts>
    <vt:vector size="300" baseType="lpstr">
      <vt:lpstr>接团书（ใปงาน）</vt:lpstr>
      <vt:lpstr>订单信息（booking）</vt:lpstr>
      <vt:lpstr>详细信息</vt:lpstr>
      <vt:lpstr>Sheet3</vt:lpstr>
      <vt:lpstr>酒店</vt:lpstr>
      <vt:lpstr>ป้ายชื่อลูกค้า</vt:lpstr>
      <vt:lpstr>HTA001_</vt:lpstr>
      <vt:lpstr>HTA002_</vt:lpstr>
      <vt:lpstr>HTA003_</vt:lpstr>
      <vt:lpstr>HTA004_</vt:lpstr>
      <vt:lpstr>HTA005_</vt:lpstr>
      <vt:lpstr>HTA006_</vt:lpstr>
      <vt:lpstr>HTA007_</vt:lpstr>
      <vt:lpstr>HTA008_</vt:lpstr>
      <vt:lpstr>HTA009_</vt:lpstr>
      <vt:lpstr>HTA010_</vt:lpstr>
      <vt:lpstr>HTA011_</vt:lpstr>
      <vt:lpstr>HTA012_</vt:lpstr>
      <vt:lpstr>HTA013_</vt:lpstr>
      <vt:lpstr>HTA014_</vt:lpstr>
      <vt:lpstr>HTA015_</vt:lpstr>
      <vt:lpstr>HTA016_</vt:lpstr>
      <vt:lpstr>HTA019_</vt:lpstr>
      <vt:lpstr>HTA020_</vt:lpstr>
      <vt:lpstr>HTA021_</vt:lpstr>
      <vt:lpstr>HTA022_</vt:lpstr>
      <vt:lpstr>HTA023_</vt:lpstr>
      <vt:lpstr>HTA024_</vt:lpstr>
      <vt:lpstr>HTA025_</vt:lpstr>
      <vt:lpstr>HTA026_</vt:lpstr>
      <vt:lpstr>HTAPC005_</vt:lpstr>
      <vt:lpstr>HTAPC012_</vt:lpstr>
      <vt:lpstr>HTB001_</vt:lpstr>
      <vt:lpstr>HTB002_</vt:lpstr>
      <vt:lpstr>HTB003_</vt:lpstr>
      <vt:lpstr>HTB004_</vt:lpstr>
      <vt:lpstr>HTB005_</vt:lpstr>
      <vt:lpstr>HTB006_</vt:lpstr>
      <vt:lpstr>HTB007_</vt:lpstr>
      <vt:lpstr>HTB008_</vt:lpstr>
      <vt:lpstr>HTB009_</vt:lpstr>
      <vt:lpstr>HTB010_</vt:lpstr>
      <vt:lpstr>HTB011_</vt:lpstr>
      <vt:lpstr>HTB012_</vt:lpstr>
      <vt:lpstr>HTB013_</vt:lpstr>
      <vt:lpstr>HTB014_</vt:lpstr>
      <vt:lpstr>HTB015_</vt:lpstr>
      <vt:lpstr>HTB016_</vt:lpstr>
      <vt:lpstr>HTB017_</vt:lpstr>
      <vt:lpstr>HTB018_</vt:lpstr>
      <vt:lpstr>HTB019_</vt:lpstr>
      <vt:lpstr>HTB020_</vt:lpstr>
      <vt:lpstr>HTB021_</vt:lpstr>
      <vt:lpstr>HTBPC003_</vt:lpstr>
      <vt:lpstr>HTBPC004_</vt:lpstr>
      <vt:lpstr>HTBPC006_</vt:lpstr>
      <vt:lpstr>HTC001_</vt:lpstr>
      <vt:lpstr>HTC002_</vt:lpstr>
      <vt:lpstr>HTC003_</vt:lpstr>
      <vt:lpstr>HTC004_</vt:lpstr>
      <vt:lpstr>HTC005_</vt:lpstr>
      <vt:lpstr>HTC006_</vt:lpstr>
      <vt:lpstr>HTC007_</vt:lpstr>
      <vt:lpstr>HTC008_</vt:lpstr>
      <vt:lpstr>HTC009_</vt:lpstr>
      <vt:lpstr>HTC010_</vt:lpstr>
      <vt:lpstr>HTC011_</vt:lpstr>
      <vt:lpstr>HTC012_</vt:lpstr>
      <vt:lpstr>HTC013_</vt:lpstr>
      <vt:lpstr>HTC014_</vt:lpstr>
      <vt:lpstr>HTC015_</vt:lpstr>
      <vt:lpstr>HTC016_</vt:lpstr>
      <vt:lpstr>HTC017_</vt:lpstr>
      <vt:lpstr>HTCPC001_</vt:lpstr>
      <vt:lpstr>HTCPC004_</vt:lpstr>
      <vt:lpstr>HTD001_</vt:lpstr>
      <vt:lpstr>HTD002_</vt:lpstr>
      <vt:lpstr>HTD003_</vt:lpstr>
      <vt:lpstr>HTD004_</vt:lpstr>
      <vt:lpstr>HTD005_</vt:lpstr>
      <vt:lpstr>HTD006_</vt:lpstr>
      <vt:lpstr>HTD007_</vt:lpstr>
      <vt:lpstr>HTD008_</vt:lpstr>
      <vt:lpstr>HTD009_</vt:lpstr>
      <vt:lpstr>HTD010_</vt:lpstr>
      <vt:lpstr>HTDPC001_</vt:lpstr>
      <vt:lpstr>HTDPC002_</vt:lpstr>
      <vt:lpstr>HTDPC004_</vt:lpstr>
      <vt:lpstr>HTDPC005_</vt:lpstr>
      <vt:lpstr>HTE001_</vt:lpstr>
      <vt:lpstr>HTE002_</vt:lpstr>
      <vt:lpstr>HTEPC001_</vt:lpstr>
      <vt:lpstr>HTEPC002_</vt:lpstr>
      <vt:lpstr>HTF001_</vt:lpstr>
      <vt:lpstr>HTF002_</vt:lpstr>
      <vt:lpstr>HTFPC002_</vt:lpstr>
      <vt:lpstr>HTG001_</vt:lpstr>
      <vt:lpstr>HTGPC001_</vt:lpstr>
      <vt:lpstr>HTH001_</vt:lpstr>
      <vt:lpstr>HTH002_</vt:lpstr>
      <vt:lpstr>HTH003_</vt:lpstr>
      <vt:lpstr>HTH004_</vt:lpstr>
      <vt:lpstr>HTH005_</vt:lpstr>
      <vt:lpstr>HTH006_</vt:lpstr>
      <vt:lpstr>HTH007_</vt:lpstr>
      <vt:lpstr>HTH008_</vt:lpstr>
      <vt:lpstr>HTHPC001_</vt:lpstr>
      <vt:lpstr>HTHPC004_</vt:lpstr>
      <vt:lpstr>HTI001_</vt:lpstr>
      <vt:lpstr>HTI002_</vt:lpstr>
      <vt:lpstr>HTI003_</vt:lpstr>
      <vt:lpstr>HTI004_</vt:lpstr>
      <vt:lpstr>HTI005_</vt:lpstr>
      <vt:lpstr>HTI006_</vt:lpstr>
      <vt:lpstr>HTIPC001_</vt:lpstr>
      <vt:lpstr>HTIPC002_</vt:lpstr>
      <vt:lpstr>HTJ001_</vt:lpstr>
      <vt:lpstr>HTJ002_</vt:lpstr>
      <vt:lpstr>HTK001_</vt:lpstr>
      <vt:lpstr>HTK002_</vt:lpstr>
      <vt:lpstr>HTK003_</vt:lpstr>
      <vt:lpstr>HTK004_</vt:lpstr>
      <vt:lpstr>HTK005_</vt:lpstr>
      <vt:lpstr>HTK006_</vt:lpstr>
      <vt:lpstr>HTK007_</vt:lpstr>
      <vt:lpstr>HTK008_</vt:lpstr>
      <vt:lpstr>HTK009_</vt:lpstr>
      <vt:lpstr>HTK010_</vt:lpstr>
      <vt:lpstr>HTK011_</vt:lpstr>
      <vt:lpstr>HTKPC001_</vt:lpstr>
      <vt:lpstr>HTKPC006_</vt:lpstr>
      <vt:lpstr>HTL001_</vt:lpstr>
      <vt:lpstr>HTL002_</vt:lpstr>
      <vt:lpstr>HTLPC001_</vt:lpstr>
      <vt:lpstr>HTM001_</vt:lpstr>
      <vt:lpstr>HTM002_</vt:lpstr>
      <vt:lpstr>HTM003_</vt:lpstr>
      <vt:lpstr>HTM004_</vt:lpstr>
      <vt:lpstr>HTM005_</vt:lpstr>
      <vt:lpstr>HTM006_</vt:lpstr>
      <vt:lpstr>HTM007_</vt:lpstr>
      <vt:lpstr>HTM008_</vt:lpstr>
      <vt:lpstr>HTM009_</vt:lpstr>
      <vt:lpstr>HTM010_</vt:lpstr>
      <vt:lpstr>HTMPC003_</vt:lpstr>
      <vt:lpstr>HTMPC005_</vt:lpstr>
      <vt:lpstr>HTN001_</vt:lpstr>
      <vt:lpstr>HTN002_</vt:lpstr>
      <vt:lpstr>HTN003_</vt:lpstr>
      <vt:lpstr>HTN004_</vt:lpstr>
      <vt:lpstr>HTN005_</vt:lpstr>
      <vt:lpstr>HTN006_</vt:lpstr>
      <vt:lpstr>HTN007_</vt:lpstr>
      <vt:lpstr>HTNPC004_</vt:lpstr>
      <vt:lpstr>HTNPC006_</vt:lpstr>
      <vt:lpstr>HTO001_</vt:lpstr>
      <vt:lpstr>HTO002_</vt:lpstr>
      <vt:lpstr>HTP001_</vt:lpstr>
      <vt:lpstr>HTP002_</vt:lpstr>
      <vt:lpstr>HTP003_</vt:lpstr>
      <vt:lpstr>HTP004_</vt:lpstr>
      <vt:lpstr>HTP005_</vt:lpstr>
      <vt:lpstr>HTP006_</vt:lpstr>
      <vt:lpstr>HTP007_</vt:lpstr>
      <vt:lpstr>HTP008_</vt:lpstr>
      <vt:lpstr>HTP009_</vt:lpstr>
      <vt:lpstr>HTP010_</vt:lpstr>
      <vt:lpstr>HTP011_</vt:lpstr>
      <vt:lpstr>HTP012_</vt:lpstr>
      <vt:lpstr>HTP013_</vt:lpstr>
      <vt:lpstr>HTP014_</vt:lpstr>
      <vt:lpstr>HTP015_</vt:lpstr>
      <vt:lpstr>HTP016_</vt:lpstr>
      <vt:lpstr>HTP017_</vt:lpstr>
      <vt:lpstr>HTP018_</vt:lpstr>
      <vt:lpstr>HTP019_</vt:lpstr>
      <vt:lpstr>HTP020_</vt:lpstr>
      <vt:lpstr>HTP021_</vt:lpstr>
      <vt:lpstr>HTP022_</vt:lpstr>
      <vt:lpstr>HTP023_</vt:lpstr>
      <vt:lpstr>HTP024_</vt:lpstr>
      <vt:lpstr>HTP025_</vt:lpstr>
      <vt:lpstr>HTP026_</vt:lpstr>
      <vt:lpstr>HTP027_</vt:lpstr>
      <vt:lpstr>HTP028_</vt:lpstr>
      <vt:lpstr>HTP029_</vt:lpstr>
      <vt:lpstr>HTP031_</vt:lpstr>
      <vt:lpstr>HTP032_</vt:lpstr>
      <vt:lpstr>HTPPC010_</vt:lpstr>
      <vt:lpstr>HTPPC020_</vt:lpstr>
      <vt:lpstr>HTPPC032_</vt:lpstr>
      <vt:lpstr>HTR001_</vt:lpstr>
      <vt:lpstr>HTR002_</vt:lpstr>
      <vt:lpstr>HTR003_</vt:lpstr>
      <vt:lpstr>HTR004_</vt:lpstr>
      <vt:lpstr>HTR005_</vt:lpstr>
      <vt:lpstr>HTR006_</vt:lpstr>
      <vt:lpstr>HTR007_</vt:lpstr>
      <vt:lpstr>HTR008_</vt:lpstr>
      <vt:lpstr>HTS001_</vt:lpstr>
      <vt:lpstr>HTS002_</vt:lpstr>
      <vt:lpstr>HTS003_</vt:lpstr>
      <vt:lpstr>HTS004_</vt:lpstr>
      <vt:lpstr>HTS005_</vt:lpstr>
      <vt:lpstr>HTS006_</vt:lpstr>
      <vt:lpstr>HTS007_</vt:lpstr>
      <vt:lpstr>HTS008_</vt:lpstr>
      <vt:lpstr>HTS009_</vt:lpstr>
      <vt:lpstr>HTS010_</vt:lpstr>
      <vt:lpstr>HTS011_</vt:lpstr>
      <vt:lpstr>HTS012_</vt:lpstr>
      <vt:lpstr>HTS013_</vt:lpstr>
      <vt:lpstr>HTS014_</vt:lpstr>
      <vt:lpstr>HTS015_</vt:lpstr>
      <vt:lpstr>HTS016_</vt:lpstr>
      <vt:lpstr>HTSPC001_</vt:lpstr>
      <vt:lpstr>HTSPC006_</vt:lpstr>
      <vt:lpstr>HTSPC007_</vt:lpstr>
      <vt:lpstr>HTSPC008_</vt:lpstr>
      <vt:lpstr>HTSPC011_</vt:lpstr>
      <vt:lpstr>HTSPC012_</vt:lpstr>
      <vt:lpstr>HTSPC016_</vt:lpstr>
      <vt:lpstr>HTT001_</vt:lpstr>
      <vt:lpstr>HTT002_</vt:lpstr>
      <vt:lpstr>HTT003_</vt:lpstr>
      <vt:lpstr>HTT004_</vt:lpstr>
      <vt:lpstr>HTT005_</vt:lpstr>
      <vt:lpstr>HTT006_</vt:lpstr>
      <vt:lpstr>HTT007_</vt:lpstr>
      <vt:lpstr>HTT008_</vt:lpstr>
      <vt:lpstr>HTT009_</vt:lpstr>
      <vt:lpstr>HTT010_</vt:lpstr>
      <vt:lpstr>HTT011_</vt:lpstr>
      <vt:lpstr>HTT012_</vt:lpstr>
      <vt:lpstr>HTT013_</vt:lpstr>
      <vt:lpstr>HTT014_</vt:lpstr>
      <vt:lpstr>HTT015_</vt:lpstr>
      <vt:lpstr>HTT016_</vt:lpstr>
      <vt:lpstr>HTT017_</vt:lpstr>
      <vt:lpstr>HTT018_</vt:lpstr>
      <vt:lpstr>HTT019_</vt:lpstr>
      <vt:lpstr>HTT020_</vt:lpstr>
      <vt:lpstr>HTT021_</vt:lpstr>
      <vt:lpstr>HTT022_</vt:lpstr>
      <vt:lpstr>HTT023_</vt:lpstr>
      <vt:lpstr>HTT024_</vt:lpstr>
      <vt:lpstr>HTT025_</vt:lpstr>
      <vt:lpstr>HTT026_</vt:lpstr>
      <vt:lpstr>HTT027_</vt:lpstr>
      <vt:lpstr>HTTPC013_</vt:lpstr>
      <vt:lpstr>HTTPC022_</vt:lpstr>
      <vt:lpstr>HTTPC026_</vt:lpstr>
      <vt:lpstr>HTU001_</vt:lpstr>
      <vt:lpstr>HTV001_</vt:lpstr>
      <vt:lpstr>HTW001_</vt:lpstr>
      <vt:lpstr>HTW002_</vt:lpstr>
      <vt:lpstr>HTW003_</vt:lpstr>
      <vt:lpstr>HTW004_</vt:lpstr>
      <vt:lpstr>HTZ001_</vt:lpstr>
      <vt:lpstr>ODT001_</vt:lpstr>
      <vt:lpstr>ODT002_</vt:lpstr>
      <vt:lpstr>ODT003_</vt:lpstr>
      <vt:lpstr>ODT004_</vt:lpstr>
      <vt:lpstr>ODT005_</vt:lpstr>
      <vt:lpstr>ODT006_</vt:lpstr>
      <vt:lpstr>ODT007_</vt:lpstr>
      <vt:lpstr>ODT008_</vt:lpstr>
      <vt:lpstr>ODT009_</vt:lpstr>
      <vt:lpstr>ODT010_</vt:lpstr>
      <vt:lpstr>ODT011_</vt:lpstr>
      <vt:lpstr>ODT012_</vt:lpstr>
      <vt:lpstr>ODT013_</vt:lpstr>
      <vt:lpstr>ODT014_</vt:lpstr>
      <vt:lpstr>ODT015_</vt:lpstr>
      <vt:lpstr>ODT016_</vt:lpstr>
      <vt:lpstr>ODT017_</vt:lpstr>
      <vt:lpstr>ODT018_</vt:lpstr>
      <vt:lpstr>ODT019_</vt:lpstr>
      <vt:lpstr>ODT020_</vt:lpstr>
      <vt:lpstr>ODT021_</vt:lpstr>
      <vt:lpstr>ODT022_</vt:lpstr>
      <vt:lpstr>ODT023_</vt:lpstr>
      <vt:lpstr>ODT024_</vt:lpstr>
      <vt:lpstr>ODT025_</vt:lpstr>
      <vt:lpstr>ODT026_</vt:lpstr>
      <vt:lpstr>ODT027_</vt:lpstr>
      <vt:lpstr>ODT028_</vt:lpstr>
      <vt:lpstr>ODT029_</vt:lpstr>
      <vt:lpstr>ODT030_</vt:lpstr>
      <vt:lpstr>ODT031_</vt:lpstr>
      <vt:lpstr>ODT032_</vt:lpstr>
      <vt:lpstr>ODT033_</vt:lpstr>
      <vt:lpstr>ODT034_</vt:lpstr>
      <vt:lpstr>ODT035_</vt:lpstr>
      <vt:lpstr>ODT036_</vt:lpstr>
      <vt:lpstr>ODT037_</vt:lpstr>
      <vt:lpstr>ODT038_</vt:lpstr>
      <vt:lpstr>ODT039_</vt:lpstr>
      <vt:lpstr>ODT040_</vt:lpstr>
      <vt:lpstr>ODT041_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2014-12-31T10:54:40Z</cp:lastPrinted>
  <dcterms:created xsi:type="dcterms:W3CDTF">2006-09-13T11:24:16Z</dcterms:created>
  <dcterms:modified xsi:type="dcterms:W3CDTF">2016-03-24T10:48:04Z</dcterms:modified>
</cp:coreProperties>
</file>