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45" windowWidth="19200" windowHeight="11730"/>
  </bookViews>
  <sheets>
    <sheet name="接团书（ใปงาน）" sheetId="9" r:id="rId1"/>
    <sheet name="订单信息（booking）" sheetId="14" r:id="rId2"/>
    <sheet name="详细信息" sheetId="10" r:id="rId3"/>
    <sheet name="Sheet3" sheetId="11" r:id="rId4"/>
    <sheet name="酒店" sheetId="13" r:id="rId5"/>
    <sheet name="ป้ายชื่อลูกค้า" sheetId="12" r:id="rId6"/>
  </sheets>
  <definedNames>
    <definedName name="_xlnm._FilterDatabase" localSheetId="0" hidden="1">'接团书（ใปงาน）'!$A$15:$G$21</definedName>
    <definedName name="A">酒店!$B$1:$K$1</definedName>
    <definedName name="access">酒店!$A$2:$E$2</definedName>
    <definedName name="Access_resort___Villas">酒店!$B$2:$K$2</definedName>
    <definedName name="Access_resort_and_Villas">酒店!$B$2</definedName>
    <definedName name="ADMwave">酒店!$B$182:$C$182</definedName>
    <definedName name="Airport_resort__spa">酒店!$B$5:$K$5</definedName>
    <definedName name="Airport_resort__spa_">酒店!$B$5:$R$5</definedName>
    <definedName name="Airport_resort_and_spa">酒店!$B$5:$C$5</definedName>
    <definedName name="Airport_resortand_spa">酒店!$B$5:$F$5</definedName>
    <definedName name="Airport_resortand_spa_">酒店!$B$5:$E$5</definedName>
    <definedName name="Alpina_phuket_Nalina_resort___spa">酒店!$B$4:$K$4</definedName>
    <definedName name="Alpina_phuket_Nalina_resort___spa_">酒店!$B$4:$R$4</definedName>
    <definedName name="Alpina_phuket_Nalina_resort_and_spa">酒店!$B$4:$C$4</definedName>
    <definedName name="Alpina_phuket_Nalina_resort_and_spa_">酒店!$B$4:$E$4</definedName>
    <definedName name="Amari_coral_beach_resort">酒店!$B$6:$C$6</definedName>
    <definedName name="Amari_coral_beach_resort_">酒店!$B$6:$E$6</definedName>
    <definedName name="Amari_Phuket">酒店!$B$6:$C$6</definedName>
    <definedName name="Ananta_Burin_resort">酒店!$B$21:$D$21</definedName>
    <definedName name="Anantara_Phuket_Layan_resort_and_spa">酒店!$B$8:$J$8</definedName>
    <definedName name="Anantara_Phuket_Villas">酒店!$B$7:$D$7</definedName>
    <definedName name="Anantara_Phuket_Villas_">酒店!$B$7:$E$7</definedName>
    <definedName name="Andakira_Hotel">酒店!$B$3:$C$3</definedName>
    <definedName name="Andaman_beach_suites_hotel">酒店!$B$9:$C$9</definedName>
    <definedName name="Andaman_beach_suites_hotel_">酒店!$B$9:$E$9</definedName>
    <definedName name="Andaman_Embrace_Resort___Spa">酒店!$B$13:$K$13</definedName>
    <definedName name="Andaman_Embrace_Resort___Spa_">酒店!$B$13:$R$13</definedName>
    <definedName name="Andaman_Embrace_Resort_and_Spa">酒店!$B$13:$C$13</definedName>
    <definedName name="Andaman_Embrace_Resort_and_Spa_">酒店!$B$13:$E$13</definedName>
    <definedName name="Andaman_seaview_hotel">酒店!$B$10:$E$10</definedName>
    <definedName name="Andaman_seaview_hotel_">酒店!$B$10:$E$10</definedName>
    <definedName name="Andatel_grande_patong_phuket">酒店!$B$11:$D$11</definedName>
    <definedName name="Andatel_grande_patong_phuket_">酒店!$B$11:$E$11</definedName>
    <definedName name="Angsana_Laguna_Phuket">酒店!$B$12:$G$12</definedName>
    <definedName name="Angsana_Laguna_Phuket_">酒店!$B$12:$E$12</definedName>
    <definedName name="Angsana_Laguna_Phuket_Hotel">酒店!#REF!</definedName>
    <definedName name="Aonang_Ayodhaya_Suite_Resort_and_Spa">酒店!$B$20</definedName>
    <definedName name="Aphrodite">酒店!$B$173:$D$173</definedName>
    <definedName name="APK_resort">酒店!$B$14:$D$14</definedName>
    <definedName name="APK_resort_and_spa">酒店!$B$15:$D$15</definedName>
    <definedName name="Arayaburi_resort">酒店!$B$17:$C$17</definedName>
    <definedName name="Avista_Hideaway_Resort___Spa">酒店!$B$19:$K$19</definedName>
    <definedName name="Avista_Hideaway_Resort___Spa_">酒店!$B$19:$R$19</definedName>
    <definedName name="Avista_Hideaway_Resort_and_Spa">酒店!$B$19:$G$19</definedName>
    <definedName name="Avista_Hideaway_Resort_and_Spa_">酒店!$B$19:$E$19</definedName>
    <definedName name="Avista_resort_and_spa">酒店!$B$18:$E$18</definedName>
    <definedName name="Ayara_Kamala_Resort_and_Spa">酒店!$B$16:$H$16</definedName>
    <definedName name="B">酒店!$B$22:$K$22</definedName>
    <definedName name="B_Lay_Tong_Phuket_Resort">酒店!$B$26:$D$26</definedName>
    <definedName name="B_Lay_Tong_Phuket_Resort_">酒店!$B$24:$E$24</definedName>
    <definedName name="Baan_Karonburi_Resort">酒店!$B$33:$E$33</definedName>
    <definedName name="Ban_Raya_Resort_and_Spa">酒店!$B$31:$D$31</definedName>
    <definedName name="Ban_Raya_Resort_and_Spa_">酒店!$B$30:$E$30</definedName>
    <definedName name="Banman_Residence">酒店!$B$24</definedName>
    <definedName name="Banraya">酒店!$B$188:$C$188</definedName>
    <definedName name="Banthai_beach_resort">酒店!$B$25:$C$25</definedName>
    <definedName name="Banyan_tree_phuke">酒店!$B$30:$F$30</definedName>
    <definedName name="Baramee_Resotel">酒店!$B$32:$D$32</definedName>
    <definedName name="Baumanburi_hotel">酒店!$B$23:$G$23</definedName>
    <definedName name="Baumanburi_hotel_">酒店!$B$23:$E$23</definedName>
    <definedName name="Bay_View_Resort_Phi_Phi_Island">酒店!$B$29:$E$29</definedName>
    <definedName name="Bay_View_Resort_Phi_Phi_Island_">酒店!$B$28:$E$28</definedName>
    <definedName name="Best_western_patong_beach_resort">酒店!$B$35</definedName>
    <definedName name="BGLraya">酒店!$B$187:$C$187</definedName>
    <definedName name="Blue_Bay_Resort">酒店!$B$27</definedName>
    <definedName name="Blue_Ocean_Resort___Spa">酒店!$B$37:$K$37</definedName>
    <definedName name="Blue_Ocean_Resort___Spa_">酒店!$B$31:$R$31</definedName>
    <definedName name="Blue_Ocean_Resort_and_Spa">酒店!$B$37:$C$37</definedName>
    <definedName name="Blue_Ocean_Resort_and_Spa_">酒店!$B$31:$E$31</definedName>
    <definedName name="Boathouse_by_Montara">酒店!$B$36:$E$36</definedName>
    <definedName name="Burasari_resort">酒店!$B$28:$E$28</definedName>
    <definedName name="Burasari_resort_">酒店!$B$27:$E$27</definedName>
    <definedName name="C_">酒店!$B$38:$K$38</definedName>
    <definedName name="Camp_chang_kalim_30MIN">酒店!$B$198:$C$198</definedName>
    <definedName name="Camp_chang_kalim_45MIN">酒店!$B$199:$C$199</definedName>
    <definedName name="Camp_chang_kalim_60MIN">酒店!$B$200:$C$200</definedName>
    <definedName name="Centara_Ashlee_hotel_patong">酒店!$B$39</definedName>
    <definedName name="Centara_Grand_beach_resort_phuket">酒店!$B$42:$G$42</definedName>
    <definedName name="Centara_Grand_beach_resort_phuket_">酒店!$B$41:$E$41</definedName>
    <definedName name="Centara_grand_West_sands_resort___villa">酒店!$B$41:$K$41</definedName>
    <definedName name="Centara_grand_West_sands_resort_and_villa">酒店!$B$41:$E$41</definedName>
    <definedName name="Centara_Karon_resort_Phuket">酒店!$B$44:$K$44</definedName>
    <definedName name="Centara_Kata_resort_Phuket">酒店!$B$43:$C$43</definedName>
    <definedName name="Centara_the_blue_marine_resort">酒店!$B$45</definedName>
    <definedName name="Centara_the_blue_marine_resort_">酒店!$B$44:$E$44</definedName>
    <definedName name="Centara_villas">酒店!$B$40:$E$40</definedName>
    <definedName name="Centara_villas_">酒店!$B$39:$E$39</definedName>
    <definedName name="Chada_beach_resort_and_spa_koh_lanta">酒店!$B$48:$F$48</definedName>
    <definedName name="Chanalai_Rimantica">酒店!$B$46:$D$46</definedName>
    <definedName name="CHAOKOH">酒店!$B$181:$C$181</definedName>
    <definedName name="Crystal">酒店!$B$170:$C$170</definedName>
    <definedName name="D">酒店!$B$50:$K$50</definedName>
    <definedName name="Deevana_patong_resort___spa">酒店!$B$60:$K$60</definedName>
    <definedName name="Deevana_patong_resort_and_spa">酒店!$B$55:$D$55</definedName>
    <definedName name="Deevana_plaza_krabi">酒店!$B$57:$C$57</definedName>
    <definedName name="Diamond_cliff_resort">酒店!$B$54:$F$54</definedName>
    <definedName name="Diamond_cottage_resort_and_spa">酒店!$B$53:$F$53</definedName>
    <definedName name="DLX">酒店!$D$3:$F$3</definedName>
    <definedName name="Duangjitt_Resort">酒店!$B$51:$G$51</definedName>
    <definedName name="Dusit_D2_Phuket_Resort">酒店!$B$52:$C$52</definedName>
    <definedName name="Dusit_D2_Phuket_Resort_">酒店!$B$50:$E$50</definedName>
    <definedName name="Dusit_Thani_Laguna_Hotel">酒店!$B$56:$G$56</definedName>
    <definedName name="Flying_hanuman_A">酒店!$B$194:$E$194</definedName>
    <definedName name="Flying_hanuman_B">酒店!$B$195:$E$195</definedName>
    <definedName name="Flying_hanuman_C">酒店!$B$196:$E$196</definedName>
    <definedName name="Foto_Hotel">酒店!$B$60:$C$60</definedName>
    <definedName name="FTS">酒店!$B$193:$F$193</definedName>
    <definedName name="G">酒店!$B$61:$K$61</definedName>
    <definedName name="Grand_Mercure_Phuket_Patong">酒店!$B$62:$F$62</definedName>
    <definedName name="Grand_Mercure_Phuket_Patong_">酒店!$B$60:$E$60</definedName>
    <definedName name="H">酒店!$B$63:$K$63</definedName>
    <definedName name="Hilton_arcadia_resort">酒店!$B$64:$E$64</definedName>
    <definedName name="Hilton_arcadia_resort_">酒店!$B$63:$E$63</definedName>
    <definedName name="Holiday_Inn_Express_Phuket_Patong_Beach_Central">酒店!$B$66</definedName>
    <definedName name="Holiday_inn_resort_phi_phi_island">酒店!$B$65:$F$65</definedName>
    <definedName name="Holiday_inn_resort_phi_phi_island_">酒店!$B$64:$E$64</definedName>
    <definedName name="Holiday_inn_resort_phuket">酒店!$B$67:$F$67</definedName>
    <definedName name="Holiday_inn_resort_phuket_">酒店!$B$62:$E$62</definedName>
    <definedName name="I">酒店!$B$68:$K$68</definedName>
    <definedName name="IBIS_Phukte_kata">酒店!$B$71</definedName>
    <definedName name="IBIS_Phukte_kata_">酒店!$B$69:$E$69</definedName>
    <definedName name="IBIS_Phukte_Patong">酒店!$B$70</definedName>
    <definedName name="IBIS_Phukte_Patong_">酒店!$B$68:$E$68</definedName>
    <definedName name="IBIS_styles_krabi_aonang">酒店!$B$72</definedName>
    <definedName name="Impiana_Resort_Patong">酒店!$B$69:$E$69</definedName>
    <definedName name="Impiana_Resort_Patong_">酒店!$B$67:$E$67</definedName>
    <definedName name="Insee">酒店!$B$189:$C$189</definedName>
    <definedName name="InseePP">酒店!$B$189</definedName>
    <definedName name="InseeSIMILAN">酒店!$B$190:$J$190</definedName>
    <definedName name="JJClub">酒店!$B$174:$E$174</definedName>
    <definedName name="JW_Marriott_Phuket_Maikhao_beach">酒店!$B$84:$E$84</definedName>
    <definedName name="K">酒店!$B$74:$K$74</definedName>
    <definedName name="Kalima_Resort___Spa">酒店!$B$78:$K$78</definedName>
    <definedName name="Kalima_Resort___Spa_">酒店!$B$76:$R$76</definedName>
    <definedName name="Kalima_Resort_and_Spa">酒店!$B$78:$D$78</definedName>
    <definedName name="Kalima_Resort_and_Spa_">酒店!$B$76:$E$76</definedName>
    <definedName name="Karon_sea_sands_resort___spa">酒店!$B$75:$K$75</definedName>
    <definedName name="Karon_sea_sands_resort___spa_">酒店!$B$71:$R$71</definedName>
    <definedName name="Karon_sea_sands_resort_and_spa">酒店!$B$75:$C$75</definedName>
    <definedName name="Karon_sea_sands_resort_and_spa_">酒店!$B$71:$E$71</definedName>
    <definedName name="Kata_beach_resort">酒店!$B$77:$C$77</definedName>
    <definedName name="Kata_palm_resort___spa">酒店!$B$79:$K$79</definedName>
    <definedName name="Kata_palm_resort_and_spa">酒店!$B$79:$C$79</definedName>
    <definedName name="Kata_sea_breeze_resort">酒店!$B$76:$F$76</definedName>
    <definedName name="Kata_sea_breeze_resort_">酒店!$B$74:$E$74</definedName>
    <definedName name="Katathani_Phuket_beach_resort">酒店!$B$80:$F$80</definedName>
    <definedName name="Krabi_Cha_da_resort">酒店!$B$82</definedName>
    <definedName name="Krabi_resort">酒店!$B$81:$C$81</definedName>
    <definedName name="L">酒店!$B$86:$K$86</definedName>
    <definedName name="La_Flora_patong_resor">酒店!$B$87:$G$87</definedName>
    <definedName name="Le_meridien_Phuket">酒店!$B$88:$E$88</definedName>
    <definedName name="Le_meridien_Phuket_">酒店!$B$86:$E$86</definedName>
    <definedName name="Love_andaman">酒店!$B$202:$C$202</definedName>
    <definedName name="M">酒店!$B$89:$K$89</definedName>
    <definedName name="Mandarava_Resort_and_Spa_Karon_Beach">酒店!$B$92:$D$92</definedName>
    <definedName name="Merlin_beach_resort">酒店!$B$95:$D$95</definedName>
    <definedName name="Merlin_beach_resort_">酒店!$B$93:$E$93</definedName>
    <definedName name="Metadee_Resort_and_Villas">酒店!$B$90:$E$90</definedName>
    <definedName name="Metadee_Resort_and_Villas_">酒店!$B$88:$E$88</definedName>
    <definedName name="Millennium_resort">酒店!$B$93:$C$93</definedName>
    <definedName name="Millennium_resort_">酒店!$B$89:$E$89</definedName>
    <definedName name="Mirage_patong">酒店!$B$91:$C$91</definedName>
    <definedName name="Movenpick_resort___spa">酒店!$B$94:$K$94</definedName>
    <definedName name="Movenpick_resort___spa_">酒店!$B$90:$R$90</definedName>
    <definedName name="Movenpick_resort_and_spa">酒店!$B$94:$K$94</definedName>
    <definedName name="Movenpick_resort_and_spa_">酒店!$B$90:$E$90</definedName>
    <definedName name="N">酒店!$B$96:$K$96</definedName>
    <definedName name="Nikorn">酒店!$B$185:$H$185</definedName>
    <definedName name="Nipa_Resort">酒店!$B$98:$C$98</definedName>
    <definedName name="Nonthasak">酒店!$B$186</definedName>
    <definedName name="Novotel_Phuket_Resort">酒店!$B$100:$F$100</definedName>
    <definedName name="Novotel_Phuket_Vintage_Park_Resort">酒店!$B$97:$E$97</definedName>
    <definedName name="Novotel_Phuket_Vintage_Park_Resort_">酒店!$B$95:$E$95</definedName>
    <definedName name="O">酒店!$B$101:$K$101</definedName>
    <definedName name="OP">酒店!$D$4:$F$4</definedName>
    <definedName name="Outrigger_Laguna_Phuket_Beach_Resort">酒店!$B$103:$G$103</definedName>
    <definedName name="Outrigger_Phi_Phi_Island_Resort___Spa">酒店!$B$102:$K$102</definedName>
    <definedName name="Outrigger_Phi_Phi_Island_Resort_and_Spa">酒店!$B$102:$G$102</definedName>
    <definedName name="P">酒店!$B$104:$K$104</definedName>
    <definedName name="P.P.Erawan_Palms_resort">酒店!$B$112:$E$112</definedName>
    <definedName name="P.P.Erawan_Palms_resort_">酒店!$B$112:$E$112</definedName>
    <definedName name="Palmyra_patong_resort">酒店!$B$111:$I$111</definedName>
    <definedName name="Patong_Beach_Hotel">酒店!$B$124:$C$124</definedName>
    <definedName name="Patong_Holiday">酒店!$B$105:$D$105</definedName>
    <definedName name="Patong_Holiday_">酒店!$B$103:$E$103</definedName>
    <definedName name="Patong_merlin_beach_resort">酒店!$B$120:$D$120</definedName>
    <definedName name="Patong_merlin_hotel">酒店!$B$120:$D$120</definedName>
    <definedName name="Patong_merlin_hotel_">酒店!$B$119:$E$119</definedName>
    <definedName name="Patong_paradee_resort">酒店!$B$122</definedName>
    <definedName name="Patong_paradee_resort_">酒店!$B$121:$E$121</definedName>
    <definedName name="Patong_resort">酒店!$B$119:$D$119</definedName>
    <definedName name="Patong_resort_">酒店!$B$105:$E$105</definedName>
    <definedName name="Phi_phi_andaman_legacy_resort">酒店!$B$123:$D$123</definedName>
    <definedName name="Phi_phi_andaman_legacy_resort_">酒店!$B$114:$E$114</definedName>
    <definedName name="Phi_phi_Arboreal_resort">酒店!$B$113:$C$113</definedName>
    <definedName name="Phi_phi_banyan_villa">酒店!$B$115:$C$115</definedName>
    <definedName name="Phi_phi_banyan_villa_">酒店!$B$115:$E$115</definedName>
    <definedName name="Phi_phi_casita_hotel">酒店!$B$106:$E$106</definedName>
    <definedName name="Phi_phi_casita_hotel_">酒店!$B$107:$E$107</definedName>
    <definedName name="Phi_phi_hotel">酒店!$B$108:$E$108</definedName>
    <definedName name="Phi_phi_hotel_">酒店!$B$117:$E$117</definedName>
    <definedName name="Phi_phi_island_cabana_hotel">酒店!$B$118:$K$118</definedName>
    <definedName name="Phi_phi_island_cabana_hotel_">酒店!$B$118:$D$118</definedName>
    <definedName name="Phi_phi_natural_resort">酒店!$B$110:$F$110</definedName>
    <definedName name="Phi_phi_natural_resort_">酒店!$B$110:$E$110</definedName>
    <definedName name="Phi_phi_Palmtree">酒店!$B$117:$C$117</definedName>
    <definedName name="Phi_phi_the_Beach_Resort">酒店!$B$116:$G$116</definedName>
    <definedName name="Phi_phi_the_Beach_Resort_">酒店!$B$106:$E$106</definedName>
    <definedName name="Phi_phi_villa_resort">酒店!$B$109:$I$109</definedName>
    <definedName name="Phi_phi_villa_resort_">酒店!$B$116:$E$116</definedName>
    <definedName name="Phuket_Elelphant_ride">酒店!$B$180:$G$180</definedName>
    <definedName name="Phuket_Graceland_Resort___Spa">酒店!$B$114:$K$114</definedName>
    <definedName name="Phuket_Graceland_Resort_and_Spa">酒店!$B$114:$D$114</definedName>
    <definedName name="Phuket_Merlin_Hotel">酒店!$B$121:$D$121</definedName>
    <definedName name="Phuket_Merlin_Hotel_">酒店!$B$120:$E$120</definedName>
    <definedName name="Phuket_orchid_resort___spa">酒店!$B$107:$K$107</definedName>
    <definedName name="Phuket_orchid_resort_and_spa">酒店!$B$107:$D$107</definedName>
    <definedName name="Phuket_William">酒店!$B$192:$D$192</definedName>
    <definedName name="Pimnara_Boutique_Hotel">酒店!$B$125:$D$125</definedName>
    <definedName name="Pimnara_Boutique_Hotel_">酒店!$B$122:$E$122</definedName>
    <definedName name="Poppa_palace">酒店!$B$126:$D$126</definedName>
    <definedName name="PP_Crusier">酒店!$B$184:$C$184</definedName>
    <definedName name="Prayai_Changthai">酒店!$B$183:$I$183</definedName>
    <definedName name="Premier_Room" localSheetId="4">酒店!$C:$R</definedName>
    <definedName name="Pullman_Phuket_Arcadia_Naithon_Beach_Resort">酒店!$B$128</definedName>
    <definedName name="R_">酒店!$B$129:$K$129</definedName>
    <definedName name="Rayaburi_resort_raya_island">酒店!$B$130:$D$130</definedName>
    <definedName name="Rayaburi_resort_raya_island_">酒店!$B$125:$E$125</definedName>
    <definedName name="Red_planet_hotel_patong">酒店!$B$131</definedName>
    <definedName name="S">酒店!$B$132:$K$132</definedName>
    <definedName name="Safari_Elephant_E1">酒店!$B$177:$C$177</definedName>
    <definedName name="Safari_Elephant_E2">酒店!$B$178:$C$178</definedName>
    <definedName name="Safari_Elephant_E3">酒店!$B$179:$C$179</definedName>
    <definedName name="SAFARI_Jame_bond">酒店!$B$175:$G$175</definedName>
    <definedName name="SAFARI_Rafting">酒店!$B$176:$I$176</definedName>
    <definedName name="Sawaddi_patong_resort">酒店!$B$144:$C$144</definedName>
    <definedName name="Sawaddi_patong_resort_">酒店!$B$140:$E$140</definedName>
    <definedName name="Sawasdee_Village">酒店!$B$134:$C$134</definedName>
    <definedName name="Sawasdee_Village_">酒店!$B$132:$E$132</definedName>
    <definedName name="Sea_quest">酒店!$B$191</definedName>
    <definedName name="Sea_Star">酒店!$B$197:$C$197</definedName>
    <definedName name="Sea_sun_sand_resort">酒店!$B$135</definedName>
    <definedName name="Sea_sun_sand_resort_">酒店!$B$133:$E$133</definedName>
    <definedName name="Seaview_Patong_hotel">酒店!$B$137:$D$137</definedName>
    <definedName name="Secret_Cliff_Resort_and_Restaurant">酒店!$B$136:$G$136</definedName>
    <definedName name="SIMON_PATONG">酒店!$B$171:$D$171</definedName>
    <definedName name="SIMON_STAR">酒店!$B$172:$D$172</definedName>
    <definedName name="Siralanna_Phuket_Hotel">酒店!$B$143:$E$143</definedName>
    <definedName name="Siralanna_Phuket_Hotel_">酒店!$B$139:$E$139</definedName>
    <definedName name="Sleep_with_Me_Hotel_Design_Hotel_at_Patong">酒店!$B$133:$C$133</definedName>
    <definedName name="Sleep_with_Me_Hotel_Design_Hotel_at_Patong_">酒店!$B$130:$E$130</definedName>
    <definedName name="Sofitel_Krabi_Phokeethra_Golf_and_Spa_Resort">酒店!$B$146:$F$146</definedName>
    <definedName name="Sri_Panwa_Phuket">酒店!$B$145:$H$145</definedName>
    <definedName name="STAND">酒店!$D$2:$F$2</definedName>
    <definedName name="Sugar_marina_resort_ART">酒店!$B$139:$D$139</definedName>
    <definedName name="Sugar_marina_resort_ART_">酒店!$B$137:$E$137</definedName>
    <definedName name="Sugar_marina_resort_fashion">酒店!$B$140:$D$140</definedName>
    <definedName name="Sugar_Palm_Grand_Hillside">酒店!$B$141:$D$141</definedName>
    <definedName name="Suger_marina_resort_Nautical">酒店!$B$138:$D$138</definedName>
    <definedName name="Suger_marina_resort_Nautical_">酒店!$B$135:$E$135</definedName>
    <definedName name="Sukko_spa">酒店!$B$203</definedName>
    <definedName name="Sunwing_Resort_Kamala_Beach">酒店!$B$142:$D$142</definedName>
    <definedName name="T">酒店!$B$147:$K$147</definedName>
    <definedName name="Tanawan_Phuket_Hotel">酒店!$B$148:$D$148</definedName>
    <definedName name="Tanawan_Phuket_Hotel_">酒店!$B$145:$E$145</definedName>
    <definedName name="Tar_zan_Adventure">酒店!$B$201:$C$201</definedName>
    <definedName name="Thai_boxing">酒店!$B$204:$D$204</definedName>
    <definedName name="Thara_Patong_Beach_Resort">酒店!$B$154:$D$154</definedName>
    <definedName name="Thara_Patong_Beach_Resort_">酒店!$B$152:$E$152</definedName>
    <definedName name="Thavorn_palm_beach_resort">酒店!$B$159:$D$159</definedName>
    <definedName name="The_Briza_Beach_resort_Khao_Lak">酒店!$B$149:$D$149</definedName>
    <definedName name="The_Charm_Resort_Phuket">酒店!$B$158:$E$158</definedName>
    <definedName name="The_Charm_Resort_Phuket_">酒店!$B$154:$E$154</definedName>
    <definedName name="The_Kee_Resort_and_Spa">酒店!$B$160:$D$160</definedName>
    <definedName name="The_Nap_Patong_Hotel">酒店!$B$153:$E$153</definedName>
    <definedName name="The_Nap_Patong_Hotel_">酒店!$B$151:$E$151</definedName>
    <definedName name="The_Palmery_Resort_and_Spa">酒店!$B$161:$D$161</definedName>
    <definedName name="The_Palmery_Resort_and_Spa_">酒店!$B$155:$E$155</definedName>
    <definedName name="The_Racha_hotel">酒店!$B$150:$H$150</definedName>
    <definedName name="The_Racha_hotel_">酒店!$B$147:$E$147</definedName>
    <definedName name="The_royal_palm_beach_resort">酒店!$B$152:$C$152</definedName>
    <definedName name="The_royal_palm_beach_resort_">酒店!$B$150:$E$150</definedName>
    <definedName name="The_Senses_Patong">酒店!$B$155:$E$155</definedName>
    <definedName name="The_Senses_Patong_">酒店!$B$153:$E$153</definedName>
    <definedName name="The_Shore_at_Katathani_Resort">酒店!$B$151:$D$151</definedName>
    <definedName name="The_Shore_at_Katathani_Resort_">酒店!$B$148:$E$148</definedName>
    <definedName name="The_Viridian_Resort">酒店!$B$157:$D$157</definedName>
    <definedName name="The_westin_siray_bay_resort_and_spa_phuket">酒店!$B$156:$H$156</definedName>
    <definedName name="U_Zenmaya_Phuket_Resort">酒店!$B$163:$D$163</definedName>
    <definedName name="W">酒店!$B$167:$K$167</definedName>
    <definedName name="Woraburi_hotels___resorts">酒店!$B$168:$K$168</definedName>
    <definedName name="Woraburi_hotels___resorts_">酒店!$B$161:$R$161</definedName>
    <definedName name="Woraburi_hotels_and_resorts">酒店!$B$168:$E$168</definedName>
    <definedName name="Woraburi_hotels_and_resorts_">酒店!$B$161:$E$161</definedName>
    <definedName name="Wyndham_Sea_Pearl_Resort_Phuke">酒店!$B$166:$D$166</definedName>
    <definedName name="Zeavola_Resort_Phi_Phi_Island">酒店!$B$168:$C$168</definedName>
  </definedNames>
  <calcPr calcId="152511"/>
</workbook>
</file>

<file path=xl/calcChain.xml><?xml version="1.0" encoding="utf-8"?>
<calcChain xmlns="http://schemas.openxmlformats.org/spreadsheetml/2006/main">
  <c r="A31" i="14" l="1"/>
  <c r="C18" i="9" l="1"/>
  <c r="C2" i="10" l="1"/>
  <c r="D12" i="9" s="1"/>
  <c r="G19" i="9"/>
  <c r="M13" i="9"/>
  <c r="I1" i="10"/>
  <c r="B18" i="9" s="1"/>
  <c r="B1" i="10"/>
  <c r="H1" i="10"/>
  <c r="B16" i="9" s="1"/>
  <c r="Q1" i="10"/>
  <c r="B2" i="10"/>
  <c r="D3" i="14" s="1"/>
  <c r="D5" i="9" s="1"/>
  <c r="D2" i="10"/>
  <c r="E12" i="9" s="1"/>
  <c r="E2" i="10"/>
  <c r="F12" i="9" s="1"/>
  <c r="J2" i="10"/>
  <c r="K2" i="10"/>
  <c r="K3" i="10" s="1"/>
  <c r="Q2" i="10"/>
  <c r="J3" i="10"/>
  <c r="Q3" i="10"/>
  <c r="Q7" i="10"/>
  <c r="J4" i="11"/>
  <c r="J5" i="11"/>
  <c r="B29" i="14"/>
  <c r="A18" i="9"/>
  <c r="A16" i="9"/>
  <c r="H2" i="10" s="1"/>
  <c r="B5" i="11"/>
  <c r="B4" i="11"/>
  <c r="C19" i="10"/>
  <c r="Q6" i="10"/>
  <c r="Q5" i="10"/>
  <c r="Q4" i="10"/>
  <c r="G12" i="9"/>
  <c r="F2" i="10" s="1"/>
  <c r="A30" i="9"/>
  <c r="E3" i="11"/>
  <c r="D5" i="11"/>
  <c r="C5" i="11"/>
  <c r="F4" i="11"/>
  <c r="D4" i="11"/>
  <c r="C4" i="11"/>
  <c r="D16" i="9"/>
  <c r="F2" i="11" s="1"/>
  <c r="B19" i="9"/>
  <c r="I3" i="10" s="1"/>
  <c r="B17" i="9"/>
  <c r="H3" i="10" s="1"/>
  <c r="C25" i="9"/>
  <c r="C26" i="9"/>
  <c r="G26" i="9" s="1"/>
  <c r="C27" i="9"/>
  <c r="G27" i="9" s="1"/>
  <c r="C28" i="9"/>
  <c r="G28" i="9" s="1"/>
  <c r="C29" i="9"/>
  <c r="G29" i="9" s="1"/>
  <c r="C24" i="9"/>
  <c r="E4" i="11"/>
  <c r="A29" i="9"/>
  <c r="A28" i="9"/>
  <c r="A27" i="9"/>
  <c r="A26" i="9"/>
  <c r="A25" i="9"/>
  <c r="A24" i="9"/>
  <c r="Q8" i="10"/>
  <c r="Q9" i="10"/>
  <c r="Q10" i="10"/>
  <c r="Q11" i="10"/>
  <c r="Q12" i="10"/>
  <c r="A14" i="9"/>
  <c r="G5" i="11"/>
  <c r="G4" i="11"/>
  <c r="A4" i="11"/>
  <c r="C12" i="9"/>
  <c r="B12" i="9"/>
  <c r="I4" i="11"/>
  <c r="I5" i="11"/>
  <c r="K5" i="11"/>
  <c r="K4" i="11"/>
  <c r="K2" i="11"/>
  <c r="H4" i="11"/>
  <c r="K3" i="11"/>
  <c r="F16" i="9" l="1"/>
  <c r="I2" i="11" s="1"/>
  <c r="F18" i="9"/>
  <c r="I3" i="11" s="1"/>
  <c r="G25" i="9"/>
  <c r="F5" i="11"/>
  <c r="G24" i="9"/>
  <c r="E5" i="11"/>
  <c r="A5" i="11"/>
  <c r="J3" i="11"/>
  <c r="D3" i="11"/>
  <c r="A12" i="12"/>
  <c r="E18" i="9"/>
  <c r="H3" i="11" s="1"/>
  <c r="E16" i="9"/>
  <c r="A12" i="9"/>
  <c r="J2" i="11"/>
  <c r="G3" i="11"/>
  <c r="C3" i="11"/>
  <c r="F3" i="11" s="1"/>
  <c r="B3" i="11"/>
  <c r="I2" i="10"/>
  <c r="A3" i="11"/>
  <c r="G2" i="11"/>
  <c r="A2" i="11"/>
  <c r="C2" i="11"/>
  <c r="E2" i="11" s="1"/>
  <c r="B2" i="11"/>
  <c r="D2" i="11"/>
  <c r="A2" i="10"/>
  <c r="A19" i="10"/>
  <c r="H2" i="11" l="1"/>
  <c r="H5" i="11"/>
</calcChain>
</file>

<file path=xl/sharedStrings.xml><?xml version="1.0" encoding="utf-8"?>
<sst xmlns="http://schemas.openxmlformats.org/spreadsheetml/2006/main" count="1182" uniqueCount="1072">
  <si>
    <t>自由行接团书</t>
  </si>
  <si>
    <t>Tranlee travel co.,ltd</t>
  </si>
  <si>
    <t xml:space="preserve"> 74/70  Poonpol Nightplaza,Poonpol Rd.,T.Taladnua Muang Phuket  83000   </t>
  </si>
  <si>
    <r>
      <rPr>
        <sz val="8"/>
        <color indexed="8"/>
        <rFont val="宋体"/>
        <family val="3"/>
        <charset val="134"/>
      </rPr>
      <t xml:space="preserve">客人姓名
</t>
    </r>
    <r>
      <rPr>
        <sz val="7"/>
        <color indexed="8"/>
        <rFont val="Arial"/>
        <family val="2"/>
      </rPr>
      <t>The Customers Name</t>
    </r>
    <phoneticPr fontId="1" type="noConversion"/>
  </si>
  <si>
    <t>代理 
AGENT</t>
  </si>
  <si>
    <t>代理订单号
AGENT CODE</t>
  </si>
  <si>
    <t>接送信息</t>
  </si>
  <si>
    <t>基本信息</t>
  </si>
  <si>
    <t xml:space="preserve">酒店Hotel </t>
  </si>
  <si>
    <t>婴儿
INF</t>
  </si>
  <si>
    <t>基本信息Brief</t>
  </si>
  <si>
    <t>日期Date
格式：日/月/年</t>
  </si>
  <si>
    <t>人数pax</t>
  </si>
  <si>
    <t>车型（ใช้รถ)</t>
  </si>
  <si>
    <t>其他Others</t>
  </si>
  <si>
    <t>起点รับที่</t>
  </si>
  <si>
    <t>到达ส่งถึง</t>
  </si>
  <si>
    <t>团号code</t>
  </si>
  <si>
    <t>接机标志</t>
  </si>
  <si>
    <t>类型ประเภทงาน</t>
  </si>
  <si>
    <t>+</t>
  </si>
  <si>
    <t xml:space="preserve"> </t>
    <phoneticPr fontId="1" type="noConversion"/>
  </si>
  <si>
    <t xml:space="preserve"> </t>
    <phoneticPr fontId="1" type="noConversion"/>
  </si>
  <si>
    <t>一行</t>
    <phoneticPr fontId="1" type="noConversion"/>
  </si>
  <si>
    <t>人</t>
    <phoneticPr fontId="1" type="noConversion"/>
  </si>
  <si>
    <t>Check Out</t>
    <phoneticPr fontId="13" type="noConversion"/>
  </si>
  <si>
    <t>儿童
CHD</t>
  </si>
  <si>
    <r>
      <t xml:space="preserve">时间Time </t>
    </r>
    <r>
      <rPr>
        <sz val="16"/>
        <rFont val="宋体"/>
        <family val="3"/>
        <charset val="134"/>
      </rPr>
      <t>เวลา</t>
    </r>
  </si>
  <si>
    <r>
      <t>起点</t>
    </r>
    <r>
      <rPr>
        <sz val="16"/>
        <rFont val="宋体"/>
        <family val="3"/>
        <charset val="134"/>
      </rPr>
      <t>รับที่</t>
    </r>
  </si>
  <si>
    <r>
      <t>到达</t>
    </r>
    <r>
      <rPr>
        <sz val="16"/>
        <rFont val="宋体"/>
        <family val="3"/>
        <charset val="134"/>
      </rPr>
      <t>ส่งถึง</t>
    </r>
  </si>
  <si>
    <r>
      <t>车型（</t>
    </r>
    <r>
      <rPr>
        <sz val="16"/>
        <rFont val="宋体"/>
        <family val="3"/>
        <charset val="134"/>
      </rPr>
      <t>ใช้รถ</t>
    </r>
    <r>
      <rPr>
        <sz val="16"/>
        <rFont val="宋体"/>
        <family val="3"/>
        <charset val="134"/>
      </rPr>
      <t>)</t>
    </r>
  </si>
  <si>
    <r>
      <t xml:space="preserve">日期:日/月/年
</t>
    </r>
    <r>
      <rPr>
        <b/>
        <sz val="16"/>
        <rFont val="宋体"/>
        <family val="3"/>
        <charset val="134"/>
      </rPr>
      <t>วัน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เดือน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ปี</t>
    </r>
    <phoneticPr fontId="1" type="noConversion"/>
  </si>
  <si>
    <t xml:space="preserve"> 详细/Detail</t>
    <phoneticPr fontId="1" type="noConversion"/>
  </si>
  <si>
    <t>日期/Date</t>
    <phoneticPr fontId="1" type="noConversion"/>
  </si>
  <si>
    <t>客人姓名
Customers Name</t>
    <phoneticPr fontId="1" type="noConversion"/>
  </si>
  <si>
    <t>成人数
AD</t>
    <phoneticPr fontId="1" type="noConversion"/>
  </si>
  <si>
    <t>房间数
RM</t>
    <phoneticPr fontId="1" type="noConversion"/>
  </si>
  <si>
    <t xml:space="preserve"> </t>
    <phoneticPr fontId="1" type="noConversion"/>
  </si>
  <si>
    <t>O</t>
    <phoneticPr fontId="1" type="noConversion"/>
  </si>
  <si>
    <t>【</t>
    <phoneticPr fontId="1" type="noConversion"/>
  </si>
  <si>
    <t>】</t>
    <phoneticPr fontId="1" type="noConversion"/>
  </si>
  <si>
    <r>
      <t>小轿车/</t>
    </r>
    <r>
      <rPr>
        <sz val="9"/>
        <color indexed="8"/>
        <rFont val="宋体"/>
        <family val="3"/>
        <charset val="134"/>
      </rPr>
      <t>รถเก๋ง</t>
    </r>
    <phoneticPr fontId="1" type="noConversion"/>
  </si>
  <si>
    <r>
      <t xml:space="preserve">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phoneticPr fontId="1" type="noConversion"/>
  </si>
  <si>
    <r>
      <t xml:space="preserve">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phoneticPr fontId="1" type="noConversion"/>
  </si>
  <si>
    <t>,请按确认单所写接人时间在酒店大堂等车，勿迟。</t>
    <phoneticPr fontId="1" type="noConversion"/>
  </si>
  <si>
    <r>
      <t xml:space="preserve">2辆面包车4-8人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1" type="noConversion"/>
  </si>
  <si>
    <r>
      <t xml:space="preserve">2辆面包车9-11人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1" type="noConversion"/>
  </si>
  <si>
    <t>(</t>
    <phoneticPr fontId="1" type="noConversion"/>
  </si>
  <si>
    <t>)</t>
    <phoneticPr fontId="1" type="noConversion"/>
  </si>
  <si>
    <t>接送机</t>
    <phoneticPr fontId="1" type="noConversion"/>
  </si>
  <si>
    <t>-</t>
    <phoneticPr fontId="1" type="noConversion"/>
  </si>
  <si>
    <t>英文名</t>
  </si>
  <si>
    <t>English Name</t>
  </si>
  <si>
    <t>性别</t>
  </si>
  <si>
    <t>Gender</t>
  </si>
  <si>
    <t>类型</t>
  </si>
  <si>
    <t>Type</t>
  </si>
  <si>
    <t>出生年月</t>
  </si>
  <si>
    <t>Date of Birth</t>
  </si>
  <si>
    <t>证件类型</t>
  </si>
  <si>
    <t>ID Card Type</t>
  </si>
  <si>
    <t>证件号码</t>
  </si>
  <si>
    <t>ID Card Number</t>
  </si>
  <si>
    <t>有效期</t>
  </si>
  <si>
    <t>Date of Expiry</t>
  </si>
  <si>
    <t>签发地</t>
  </si>
  <si>
    <t>Place of Issue</t>
  </si>
  <si>
    <t>签注信息</t>
  </si>
  <si>
    <t>Visa Information</t>
  </si>
  <si>
    <t>Guest Name</t>
  </si>
  <si>
    <t>证件</t>
  </si>
  <si>
    <t>download</t>
  </si>
  <si>
    <r>
      <t>航班信息</t>
    </r>
    <r>
      <rPr>
        <b/>
        <sz val="12"/>
        <color indexed="8"/>
        <rFont val="MingLiU"/>
        <family val="3"/>
        <charset val="136"/>
      </rPr>
      <t xml:space="preserve"> /Flight</t>
    </r>
  </si>
  <si>
    <r>
      <t>到达航班</t>
    </r>
    <r>
      <rPr>
        <b/>
        <sz val="12"/>
        <color indexed="8"/>
        <rFont val="Tahoma"/>
        <family val="2"/>
      </rPr>
      <t>/Arrival</t>
    </r>
    <r>
      <rPr>
        <b/>
        <sz val="12"/>
        <color indexed="8"/>
        <rFont val="宋体"/>
        <family val="3"/>
        <charset val="134"/>
      </rPr>
      <t>：</t>
    </r>
  </si>
  <si>
    <r>
      <t>离开航班</t>
    </r>
    <r>
      <rPr>
        <b/>
        <sz val="12"/>
        <color indexed="8"/>
        <rFont val="Tahoma"/>
        <family val="2"/>
      </rPr>
      <t>/Departure</t>
    </r>
    <r>
      <rPr>
        <b/>
        <sz val="12"/>
        <color indexed="8"/>
        <rFont val="宋体"/>
        <family val="3"/>
        <charset val="134"/>
      </rPr>
      <t>：</t>
    </r>
  </si>
  <si>
    <t xml:space="preserve">接送 Transfer </t>
    <phoneticPr fontId="1" type="noConversion"/>
  </si>
  <si>
    <t>TEE</t>
    <phoneticPr fontId="1" type="noConversion"/>
  </si>
  <si>
    <t>Kit(คำนึงศ์)</t>
    <phoneticPr fontId="1" type="noConversion"/>
  </si>
  <si>
    <t>Yut</t>
    <phoneticPr fontId="1" type="noConversion"/>
  </si>
  <si>
    <t>Gamo</t>
    <phoneticPr fontId="1" type="noConversion"/>
  </si>
  <si>
    <t>Arung</t>
    <phoneticPr fontId="1" type="noConversion"/>
  </si>
  <si>
    <t>Pitak</t>
    <phoneticPr fontId="1" type="noConversion"/>
  </si>
  <si>
    <t>Chai</t>
    <phoneticPr fontId="1" type="noConversion"/>
  </si>
  <si>
    <t>Chakrit</t>
    <phoneticPr fontId="1" type="noConversion"/>
  </si>
  <si>
    <t>Baow</t>
    <phoneticPr fontId="1" type="noConversion"/>
  </si>
  <si>
    <t>Aof</t>
    <phoneticPr fontId="1" type="noConversion"/>
  </si>
  <si>
    <t>Yos</t>
    <phoneticPr fontId="1" type="noConversion"/>
  </si>
  <si>
    <t>Nui</t>
    <phoneticPr fontId="1" type="noConversion"/>
  </si>
  <si>
    <t>Aek</t>
    <phoneticPr fontId="1" type="noConversion"/>
  </si>
  <si>
    <t>ANG</t>
    <phoneticPr fontId="1" type="noConversion"/>
  </si>
  <si>
    <t>Ding</t>
    <phoneticPr fontId="1" type="noConversion"/>
  </si>
  <si>
    <t>.+66-87-3888838</t>
    <phoneticPr fontId="1" type="noConversion"/>
  </si>
  <si>
    <t>.+66-81-3704056</t>
    <phoneticPr fontId="1" type="noConversion"/>
  </si>
  <si>
    <t>.+66-85-7870954</t>
    <phoneticPr fontId="1" type="noConversion"/>
  </si>
  <si>
    <t>.+66-93-6984842</t>
    <phoneticPr fontId="1" type="noConversion"/>
  </si>
  <si>
    <t>.+66-88-4518243</t>
    <phoneticPr fontId="1" type="noConversion"/>
  </si>
  <si>
    <t>.+66-81-9376013</t>
    <phoneticPr fontId="1" type="noConversion"/>
  </si>
  <si>
    <t>.+66-80-4176471</t>
    <phoneticPr fontId="1" type="noConversion"/>
  </si>
  <si>
    <t>.+66-81-8459496</t>
    <phoneticPr fontId="1" type="noConversion"/>
  </si>
  <si>
    <t>.+66-94-3175931</t>
    <phoneticPr fontId="1" type="noConversion"/>
  </si>
  <si>
    <t>.+66-91-0342256</t>
    <phoneticPr fontId="1" type="noConversion"/>
  </si>
  <si>
    <t>.+66-85-4748887</t>
    <phoneticPr fontId="1" type="noConversion"/>
  </si>
  <si>
    <t>.+66-81-0884188</t>
    <phoneticPr fontId="1" type="noConversion"/>
  </si>
  <si>
    <t>.+66-81-3863783</t>
    <phoneticPr fontId="1" type="noConversion"/>
  </si>
  <si>
    <t>.+66-85-0260825</t>
    <phoneticPr fontId="1" type="noConversion"/>
  </si>
  <si>
    <t>.+66-99-3617965</t>
    <phoneticPr fontId="1" type="noConversion"/>
  </si>
  <si>
    <t>.+66-081-8956231</t>
    <phoneticPr fontId="1" type="noConversion"/>
  </si>
  <si>
    <t>阿兴/อาซิง</t>
    <phoneticPr fontId="1" type="noConversion"/>
  </si>
  <si>
    <t>.+66-89-9198902</t>
    <phoneticPr fontId="1" type="noConversion"/>
  </si>
  <si>
    <t>phuket airport
普吉机场</t>
    <phoneticPr fontId="1" type="noConversion"/>
  </si>
  <si>
    <t>krabi airport
甲米机场</t>
    <phoneticPr fontId="1" type="noConversion"/>
  </si>
  <si>
    <t xml:space="preserve">无接送 NO Transfer </t>
    <phoneticPr fontId="1" type="noConversion"/>
  </si>
  <si>
    <r>
      <rPr>
        <sz val="16"/>
        <rFont val="宋体"/>
        <family val="3"/>
        <charset val="134"/>
      </rPr>
      <t>小凤</t>
    </r>
    <r>
      <rPr>
        <sz val="16"/>
        <rFont val="Angsana New"/>
        <family val="1"/>
      </rPr>
      <t>(ฝน)</t>
    </r>
    <phoneticPr fontId="1" type="noConversion"/>
  </si>
  <si>
    <r>
      <t>J.TRANSPORT</t>
    </r>
    <r>
      <rPr>
        <sz val="16"/>
        <rFont val="宋体"/>
        <family val="3"/>
        <charset val="134"/>
      </rPr>
      <t>（甲米）</t>
    </r>
    <phoneticPr fontId="1" type="noConversion"/>
  </si>
  <si>
    <t>团号CODE：</t>
    <phoneticPr fontId="1" type="noConversion"/>
  </si>
  <si>
    <t>May</t>
  </si>
  <si>
    <t>.+66-92-2793970</t>
    <phoneticPr fontId="1" type="noConversion"/>
  </si>
  <si>
    <t>.+66-83-6448614</t>
    <phoneticPr fontId="1" type="noConversion"/>
  </si>
  <si>
    <t>Andakira_Hotel</t>
  </si>
  <si>
    <t>APK_resort</t>
  </si>
  <si>
    <t>APK_resort_and_spa</t>
  </si>
  <si>
    <t>Avista_resort_and_spa</t>
  </si>
  <si>
    <t>Blue_Bay_Resort</t>
  </si>
  <si>
    <t>Banyan_tree_phuke</t>
  </si>
  <si>
    <t>Centara_Ashlee_hotel_patong</t>
  </si>
  <si>
    <t>Centara_Kata_resort_Phuket</t>
  </si>
  <si>
    <t>Centara_Karon_resort_Phuket</t>
  </si>
  <si>
    <t>Duangjitt_Resort</t>
  </si>
  <si>
    <t>Diamond_cottage_resort_and_spa</t>
  </si>
  <si>
    <t>Diamond_cliff_resort</t>
  </si>
  <si>
    <t>Kata_beach_resort</t>
  </si>
  <si>
    <t>Katathani_Phuket_beach_resort</t>
  </si>
  <si>
    <t>La_Flora_patong_resor</t>
  </si>
  <si>
    <t>Nipa_Resort</t>
  </si>
  <si>
    <t>Palmyra_patong_resort</t>
  </si>
  <si>
    <t>Phi_phi_Palmtree</t>
  </si>
  <si>
    <t>Seaview_Patong_hotel</t>
  </si>
  <si>
    <t>Access_resort_and_Villas</t>
  </si>
  <si>
    <t>Centara_grand_West_sands_resort_and_villa</t>
  </si>
  <si>
    <t>Deevana_patong_resort_and_spa</t>
  </si>
  <si>
    <t>Kata_palm_resort_and_spa</t>
  </si>
  <si>
    <t>Outrigger_Phi_Phi_Island_Resort_and_Spa</t>
  </si>
  <si>
    <t>Phuket_Graceland_Resort_and_Spa</t>
  </si>
  <si>
    <t>A</t>
    <phoneticPr fontId="1" type="noConversion"/>
  </si>
  <si>
    <t>076-398489</t>
    <phoneticPr fontId="1" type="noConversion"/>
  </si>
  <si>
    <t xml:space="preserve">Superior room </t>
  </si>
  <si>
    <t>Deluxe room</t>
  </si>
  <si>
    <t>076-366188</t>
    <phoneticPr fontId="1" type="noConversion"/>
  </si>
  <si>
    <t xml:space="preserve"> Nlina classsic</t>
    <phoneticPr fontId="1" type="noConversion"/>
  </si>
  <si>
    <t>076-370999</t>
    <phoneticPr fontId="1" type="noConversion"/>
  </si>
  <si>
    <t>Standard room room only</t>
    <phoneticPr fontId="1" type="noConversion"/>
  </si>
  <si>
    <t>Standard room</t>
    <phoneticPr fontId="1" type="noConversion"/>
  </si>
  <si>
    <t>076-327771</t>
    <phoneticPr fontId="1" type="noConversion"/>
  </si>
  <si>
    <t>Superior Ocean facing room</t>
    <phoneticPr fontId="1" type="noConversion"/>
  </si>
  <si>
    <t>Deluxe Ocean view room</t>
    <phoneticPr fontId="1" type="noConversion"/>
  </si>
  <si>
    <t>076-340106</t>
    <phoneticPr fontId="1" type="noConversion"/>
  </si>
  <si>
    <t>Pool villa</t>
    <phoneticPr fontId="1" type="noConversion"/>
  </si>
  <si>
    <t>Lagoon pool villa</t>
    <phoneticPr fontId="1" type="noConversion"/>
  </si>
  <si>
    <t>Sala pool villa</t>
    <phoneticPr fontId="1" type="noConversion"/>
  </si>
  <si>
    <t>076-336100</t>
    <phoneticPr fontId="1" type="noConversion"/>
  </si>
  <si>
    <t>Superior city room</t>
    <phoneticPr fontId="1" type="noConversion"/>
  </si>
  <si>
    <t>Deluxe seaview room</t>
    <phoneticPr fontId="1" type="noConversion"/>
  </si>
  <si>
    <t>076-341879</t>
    <phoneticPr fontId="1" type="noConversion"/>
  </si>
  <si>
    <t>superior room</t>
    <phoneticPr fontId="1" type="noConversion"/>
  </si>
  <si>
    <t>Superio pool access</t>
    <phoneticPr fontId="1" type="noConversion"/>
  </si>
  <si>
    <t>Delux</t>
    <phoneticPr fontId="1" type="noConversion"/>
  </si>
  <si>
    <t>Deluxe pool access</t>
    <phoneticPr fontId="1" type="noConversion"/>
  </si>
  <si>
    <t>076-398111</t>
    <phoneticPr fontId="1" type="noConversion"/>
  </si>
  <si>
    <t xml:space="preserve">Superior pool view </t>
    <phoneticPr fontId="1" type="noConversion"/>
  </si>
  <si>
    <t xml:space="preserve">Deluxe pool view </t>
    <phoneticPr fontId="1" type="noConversion"/>
  </si>
  <si>
    <t xml:space="preserve">Pool access King </t>
    <phoneticPr fontId="1" type="noConversion"/>
  </si>
  <si>
    <t>076-290480</t>
    <phoneticPr fontId="1" type="noConversion"/>
  </si>
  <si>
    <t xml:space="preserve">Laguna room </t>
    <phoneticPr fontId="1" type="noConversion"/>
  </si>
  <si>
    <t>Laguna grande room</t>
    <phoneticPr fontId="1" type="noConversion"/>
  </si>
  <si>
    <t>Laguna Poolside room</t>
    <phoneticPr fontId="1" type="noConversion"/>
  </si>
  <si>
    <t>Laguna premier room</t>
    <phoneticPr fontId="1" type="noConversion"/>
  </si>
  <si>
    <t>Angsana one bedroom loft</t>
    <phoneticPr fontId="1" type="noConversion"/>
  </si>
  <si>
    <t>Angsana two bedroom loft</t>
    <phoneticPr fontId="1" type="noConversion"/>
  </si>
  <si>
    <t>076-324101</t>
    <phoneticPr fontId="1" type="noConversion"/>
  </si>
  <si>
    <t>Andaman deluxe</t>
    <phoneticPr fontId="1" type="noConversion"/>
  </si>
  <si>
    <t xml:space="preserve">Balcony deluxe </t>
    <phoneticPr fontId="1" type="noConversion"/>
  </si>
  <si>
    <t>076-370000</t>
    <phoneticPr fontId="1" type="noConversion"/>
  </si>
  <si>
    <t>Standard room</t>
    <phoneticPr fontId="1" type="noConversion"/>
  </si>
  <si>
    <t>Superior room</t>
    <phoneticPr fontId="1" type="noConversion"/>
  </si>
  <si>
    <t>Deluxe room</t>
    <phoneticPr fontId="1" type="noConversion"/>
  </si>
  <si>
    <t>076-296437</t>
    <phoneticPr fontId="1" type="noConversion"/>
  </si>
  <si>
    <t>Superior room</t>
    <phoneticPr fontId="1" type="noConversion"/>
  </si>
  <si>
    <t>076-366196</t>
    <phoneticPr fontId="1" type="noConversion"/>
  </si>
  <si>
    <t>Deluxe room</t>
    <phoneticPr fontId="1" type="noConversion"/>
  </si>
  <si>
    <t>Grand deluxe room</t>
    <phoneticPr fontId="1" type="noConversion"/>
  </si>
  <si>
    <t>Club room</t>
    <phoneticPr fontId="1" type="noConversion"/>
  </si>
  <si>
    <t>Suite</t>
    <phoneticPr fontId="1" type="noConversion"/>
  </si>
  <si>
    <t>076-298888</t>
    <phoneticPr fontId="1" type="noConversion"/>
  </si>
  <si>
    <t xml:space="preserve">Buena vista </t>
    <phoneticPr fontId="1" type="noConversion"/>
  </si>
  <si>
    <t>Family Vista</t>
  </si>
  <si>
    <t>Club Vista</t>
  </si>
  <si>
    <t>Jacuzzi Suite</t>
  </si>
  <si>
    <t>Duplex Jacuzzi suite</t>
  </si>
  <si>
    <t>Tropical Hideaway Pool suite</t>
  </si>
  <si>
    <t>076-681681</t>
    <phoneticPr fontId="1" type="noConversion"/>
  </si>
  <si>
    <t>B</t>
    <phoneticPr fontId="1" type="noConversion"/>
  </si>
  <si>
    <t>Superior</t>
    <phoneticPr fontId="1" type="noConversion"/>
  </si>
  <si>
    <t>Deluxe</t>
    <phoneticPr fontId="1" type="noConversion"/>
  </si>
  <si>
    <t>Grand Deluxe</t>
    <phoneticPr fontId="1" type="noConversion"/>
  </si>
  <si>
    <t>Poll Side Access</t>
    <phoneticPr fontId="1" type="noConversion"/>
  </si>
  <si>
    <t>Junior Suite</t>
    <phoneticPr fontId="1" type="noConversion"/>
  </si>
  <si>
    <t>Grand Suite</t>
    <phoneticPr fontId="1" type="noConversion"/>
  </si>
  <si>
    <t>076-349861</t>
    <phoneticPr fontId="1" type="noConversion"/>
  </si>
  <si>
    <t xml:space="preserve">Superior room </t>
    <phoneticPr fontId="1" type="noConversion"/>
  </si>
  <si>
    <t>Deluxe room</t>
    <phoneticPr fontId="1" type="noConversion"/>
  </si>
  <si>
    <t>Pool front deluxe</t>
    <phoneticPr fontId="1" type="noConversion"/>
  </si>
  <si>
    <t>076-344999</t>
    <phoneticPr fontId="1" type="noConversion"/>
  </si>
  <si>
    <t>run of house</t>
    <phoneticPr fontId="1" type="noConversion"/>
  </si>
  <si>
    <t>076-592800</t>
    <phoneticPr fontId="1" type="noConversion"/>
  </si>
  <si>
    <t>Premier</t>
    <phoneticPr fontId="1" type="noConversion"/>
  </si>
  <si>
    <t>Elite collection</t>
    <phoneticPr fontId="1" type="noConversion"/>
  </si>
  <si>
    <t xml:space="preserve">Elite Pool Access </t>
    <phoneticPr fontId="1" type="noConversion"/>
  </si>
  <si>
    <t>Mood collection</t>
    <phoneticPr fontId="1" type="noConversion"/>
  </si>
  <si>
    <t>076-292929</t>
    <phoneticPr fontId="1" type="noConversion"/>
  </si>
  <si>
    <t>Superior villa</t>
    <phoneticPr fontId="1" type="noConversion"/>
  </si>
  <si>
    <t>Superior villa new wing</t>
    <phoneticPr fontId="1" type="noConversion"/>
  </si>
  <si>
    <t>Deluxe villa</t>
    <phoneticPr fontId="1" type="noConversion"/>
  </si>
  <si>
    <t xml:space="preserve">Grand deluxe villa </t>
    <phoneticPr fontId="1" type="noConversion"/>
  </si>
  <si>
    <t>075-601127</t>
    <phoneticPr fontId="1" type="noConversion"/>
  </si>
  <si>
    <t>Lagoon Pool villa</t>
    <phoneticPr fontId="1" type="noConversion"/>
  </si>
  <si>
    <t>Sanctuary villa</t>
    <phoneticPr fontId="1" type="noConversion"/>
  </si>
  <si>
    <t>Two-bedroom pool villa</t>
    <phoneticPr fontId="1" type="noConversion"/>
  </si>
  <si>
    <t>Deluxe two-bedroom pool villa</t>
    <phoneticPr fontId="1" type="noConversion"/>
  </si>
  <si>
    <t>Spa Pool villa</t>
    <phoneticPr fontId="1" type="noConversion"/>
  </si>
  <si>
    <t>076-372400</t>
    <phoneticPr fontId="1" type="noConversion"/>
  </si>
  <si>
    <t>Deluxe Pavillon</t>
    <phoneticPr fontId="1" type="noConversion"/>
  </si>
  <si>
    <t>076-224439</t>
    <phoneticPr fontId="1" type="noConversion"/>
  </si>
  <si>
    <t>076-298800</t>
    <phoneticPr fontId="1" type="noConversion"/>
  </si>
  <si>
    <t>C</t>
    <phoneticPr fontId="1" type="noConversion"/>
  </si>
  <si>
    <t>076-349800</t>
    <phoneticPr fontId="1" type="noConversion"/>
  </si>
  <si>
    <t>Deluxe Ocean facing villa</t>
    <phoneticPr fontId="1" type="noConversion"/>
  </si>
  <si>
    <t>Spa villa</t>
    <phoneticPr fontId="1" type="noConversion"/>
  </si>
  <si>
    <t>076-286300</t>
    <phoneticPr fontId="1" type="noConversion"/>
  </si>
  <si>
    <t>Deluxe family</t>
    <phoneticPr fontId="1" type="noConversion"/>
  </si>
  <si>
    <t>Deluxe suite 1 bedroom</t>
    <phoneticPr fontId="1" type="noConversion"/>
  </si>
  <si>
    <t>Deluxe family suite 2 bedroom</t>
    <phoneticPr fontId="1" type="noConversion"/>
  </si>
  <si>
    <t>076-372000</t>
    <phoneticPr fontId="1" type="noConversion"/>
  </si>
  <si>
    <t>Deluxe ocean facing</t>
    <phoneticPr fontId="1" type="noConversion"/>
  </si>
  <si>
    <t>Spa Deluxe Ocean facing</t>
    <phoneticPr fontId="1" type="noConversion"/>
  </si>
  <si>
    <t>Primium Deluxr ocean facing</t>
    <phoneticPr fontId="1" type="noConversion"/>
  </si>
  <si>
    <t>Premium Spa Deluxe</t>
    <phoneticPr fontId="1" type="noConversion"/>
  </si>
  <si>
    <t>Deluxe Pool suite</t>
    <phoneticPr fontId="1" type="noConversion"/>
  </si>
  <si>
    <t>Luxury Pool suite</t>
    <phoneticPr fontId="1" type="noConversion"/>
  </si>
  <si>
    <t>076-201234</t>
    <phoneticPr fontId="1" type="noConversion"/>
  </si>
  <si>
    <t>Family Deluxe</t>
    <phoneticPr fontId="1" type="noConversion"/>
  </si>
  <si>
    <t>076-370300</t>
    <phoneticPr fontId="1" type="noConversion"/>
  </si>
  <si>
    <t>076-396200</t>
    <phoneticPr fontId="1" type="noConversion"/>
  </si>
  <si>
    <t>ocean facing room</t>
    <phoneticPr fontId="1" type="noConversion"/>
  </si>
  <si>
    <t>076-370400</t>
    <phoneticPr fontId="1" type="noConversion"/>
  </si>
  <si>
    <t>deluxe poolview</t>
  </si>
  <si>
    <t>deluxe pool access</t>
  </si>
  <si>
    <t>D</t>
    <phoneticPr fontId="1" type="noConversion"/>
  </si>
  <si>
    <t xml:space="preserve">Superior room  </t>
    <phoneticPr fontId="1" type="noConversion"/>
  </si>
  <si>
    <t xml:space="preserve">Deluxe Garden wing  </t>
    <phoneticPr fontId="1" type="noConversion"/>
  </si>
  <si>
    <t xml:space="preserve">Deluxe Gasalong </t>
    <phoneticPr fontId="1" type="noConversion"/>
  </si>
  <si>
    <t>Deluxe Bungalow</t>
    <phoneticPr fontId="1" type="noConversion"/>
  </si>
  <si>
    <t xml:space="preserve"> Grand deluxe </t>
    <phoneticPr fontId="1" type="noConversion"/>
  </si>
  <si>
    <t>Deluxe Bungalow(Premium)</t>
    <phoneticPr fontId="1" type="noConversion"/>
  </si>
  <si>
    <t>076-366333</t>
    <phoneticPr fontId="1" type="noConversion"/>
  </si>
  <si>
    <t>Premium room</t>
    <phoneticPr fontId="1" type="noConversion"/>
  </si>
  <si>
    <t>076-337000</t>
    <phoneticPr fontId="1" type="noConversion"/>
  </si>
  <si>
    <t>Superior Pool View</t>
    <phoneticPr fontId="1" type="noConversion"/>
  </si>
  <si>
    <t>Deluxr Pool View</t>
    <phoneticPr fontId="1" type="noConversion"/>
  </si>
  <si>
    <t xml:space="preserve">Villa </t>
  </si>
  <si>
    <t>Superior pool access</t>
  </si>
  <si>
    <t xml:space="preserve">Deluxe pool access </t>
  </si>
  <si>
    <t>076-286446</t>
    <phoneticPr fontId="1" type="noConversion"/>
  </si>
  <si>
    <t>Superior deluxe</t>
    <phoneticPr fontId="1" type="noConversion"/>
  </si>
  <si>
    <t>Diamond suite</t>
    <phoneticPr fontId="1" type="noConversion"/>
  </si>
  <si>
    <t>Oceat suite</t>
    <phoneticPr fontId="1" type="noConversion"/>
  </si>
  <si>
    <t>Oceat front suite</t>
    <phoneticPr fontId="1" type="noConversion"/>
  </si>
  <si>
    <t>Romantic suite</t>
    <phoneticPr fontId="1" type="noConversion"/>
  </si>
  <si>
    <t>076-340501</t>
    <phoneticPr fontId="1" type="noConversion"/>
  </si>
  <si>
    <t>Superior garde</t>
    <phoneticPr fontId="1" type="noConversion"/>
  </si>
  <si>
    <t>Superior spa wing</t>
    <phoneticPr fontId="1" type="noConversion"/>
  </si>
  <si>
    <t xml:space="preserve"> Deluxe(with Jacuzzi Pool)</t>
    <phoneticPr fontId="1" type="noConversion"/>
  </si>
  <si>
    <t>076-341414</t>
    <phoneticPr fontId="1" type="noConversion"/>
  </si>
  <si>
    <t>G</t>
    <phoneticPr fontId="1" type="noConversion"/>
  </si>
  <si>
    <t>Superior room</t>
    <phoneticPr fontId="1" type="noConversion"/>
  </si>
  <si>
    <t xml:space="preserve">Deluxe pool access room </t>
    <phoneticPr fontId="1" type="noConversion"/>
  </si>
  <si>
    <t>Superior suite</t>
    <phoneticPr fontId="1" type="noConversion"/>
  </si>
  <si>
    <t>One bed room pool villa</t>
    <phoneticPr fontId="1" type="noConversion"/>
  </si>
  <si>
    <t>Two bed room pool villa</t>
    <phoneticPr fontId="1" type="noConversion"/>
  </si>
  <si>
    <t>076-231999</t>
    <phoneticPr fontId="1" type="noConversion"/>
  </si>
  <si>
    <t>H</t>
    <phoneticPr fontId="1" type="noConversion"/>
  </si>
  <si>
    <t>Deluxe Garden view</t>
    <phoneticPr fontId="1" type="noConversion"/>
  </si>
  <si>
    <t>Deluxe Sea view</t>
    <phoneticPr fontId="1" type="noConversion"/>
  </si>
  <si>
    <t>Deluxe plus garden view</t>
    <phoneticPr fontId="1" type="noConversion"/>
  </si>
  <si>
    <t>Deluxe plus sea view</t>
    <phoneticPr fontId="1" type="noConversion"/>
  </si>
  <si>
    <t>076-396433</t>
    <phoneticPr fontId="1" type="noConversion"/>
  </si>
  <si>
    <t xml:space="preserve">Garden Bungalow  </t>
    <phoneticPr fontId="1" type="noConversion"/>
  </si>
  <si>
    <t xml:space="preserve">Superior Bungalow  </t>
    <phoneticPr fontId="1" type="noConversion"/>
  </si>
  <si>
    <t>Beachfront Bungalow</t>
    <phoneticPr fontId="1" type="noConversion"/>
  </si>
  <si>
    <t>Coral deluxe Studio</t>
    <phoneticPr fontId="1" type="noConversion"/>
  </si>
  <si>
    <t>Coral seaview Studio</t>
    <phoneticPr fontId="1" type="noConversion"/>
  </si>
  <si>
    <t>Coral beach Studio</t>
    <phoneticPr fontId="1" type="noConversion"/>
  </si>
  <si>
    <t>076-261860</t>
    <phoneticPr fontId="1" type="noConversion"/>
  </si>
  <si>
    <t xml:space="preserve">Standard room </t>
    <phoneticPr fontId="1" type="noConversion"/>
  </si>
  <si>
    <t>076-360000</t>
    <phoneticPr fontId="1" type="noConversion"/>
  </si>
  <si>
    <t>Busakorn villa pool view</t>
    <phoneticPr fontId="1" type="noConversion"/>
  </si>
  <si>
    <t>Busakorn villa pool access</t>
    <phoneticPr fontId="1" type="noConversion"/>
  </si>
  <si>
    <t>076-370200</t>
    <phoneticPr fontId="1" type="noConversion"/>
  </si>
  <si>
    <t>I</t>
    <phoneticPr fontId="1" type="noConversion"/>
  </si>
  <si>
    <t>superior gardenview</t>
    <phoneticPr fontId="1" type="noConversion"/>
  </si>
  <si>
    <t>superior seaview</t>
    <phoneticPr fontId="1" type="noConversion"/>
  </si>
  <si>
    <t>deluxe gardenview</t>
    <phoneticPr fontId="1" type="noConversion"/>
  </si>
  <si>
    <t>deluxe seaview</t>
    <phoneticPr fontId="1" type="noConversion"/>
  </si>
  <si>
    <t>076-340138</t>
    <phoneticPr fontId="1" type="noConversion"/>
  </si>
  <si>
    <t xml:space="preserve"> Standard room</t>
    <phoneticPr fontId="1" type="noConversion"/>
  </si>
  <si>
    <t>076-303888</t>
    <phoneticPr fontId="1" type="noConversion"/>
  </si>
  <si>
    <t>076-363488</t>
    <phoneticPr fontId="1" type="noConversion"/>
  </si>
  <si>
    <t>K</t>
    <phoneticPr fontId="1" type="noConversion"/>
  </si>
  <si>
    <t>Deluxe rooms</t>
    <phoneticPr fontId="1" type="noConversion"/>
  </si>
  <si>
    <t>Pool side access</t>
    <phoneticPr fontId="1" type="noConversion"/>
  </si>
  <si>
    <t>076-286464</t>
    <phoneticPr fontId="1" type="noConversion"/>
  </si>
  <si>
    <t>Pool access</t>
    <phoneticPr fontId="1" type="noConversion"/>
  </si>
  <si>
    <t>Jacuzzi suite</t>
    <phoneticPr fontId="1" type="noConversion"/>
  </si>
  <si>
    <t>076-284300</t>
    <phoneticPr fontId="1" type="noConversion"/>
  </si>
  <si>
    <t>076-360300</t>
    <phoneticPr fontId="1" type="noConversion"/>
  </si>
  <si>
    <t>deluxe seaview</t>
    <phoneticPr fontId="1" type="noConversion"/>
  </si>
  <si>
    <t>honeymoon seaview</t>
    <phoneticPr fontId="1" type="noConversion"/>
  </si>
  <si>
    <t>grand deluxe seaview</t>
    <phoneticPr fontId="1" type="noConversion"/>
  </si>
  <si>
    <t>076-358999</t>
    <phoneticPr fontId="1" type="noConversion"/>
  </si>
  <si>
    <t>Deluxe pool view</t>
    <phoneticPr fontId="1" type="noConversion"/>
  </si>
  <si>
    <t>076-284334</t>
    <phoneticPr fontId="1" type="noConversion"/>
  </si>
  <si>
    <t>grand suite</t>
    <phoneticPr fontId="1" type="noConversion"/>
  </si>
  <si>
    <t>076-330124</t>
    <phoneticPr fontId="1" type="noConversion"/>
  </si>
  <si>
    <t>L</t>
    <phoneticPr fontId="1" type="noConversion"/>
  </si>
  <si>
    <t xml:space="preserve">Deluxe Pool View </t>
    <phoneticPr fontId="1" type="noConversion"/>
  </si>
  <si>
    <t xml:space="preserve">Deluxe Pool Access </t>
    <phoneticPr fontId="1" type="noConversion"/>
  </si>
  <si>
    <t xml:space="preserve">Suite Seaview  </t>
    <phoneticPr fontId="1" type="noConversion"/>
  </si>
  <si>
    <t xml:space="preserve">Pool Villa  </t>
    <phoneticPr fontId="1" type="noConversion"/>
  </si>
  <si>
    <t xml:space="preserve">Pool villa With Loft  </t>
    <phoneticPr fontId="1" type="noConversion"/>
  </si>
  <si>
    <t xml:space="preserve">Beachfront Pool Villa  </t>
    <phoneticPr fontId="1" type="noConversion"/>
  </si>
  <si>
    <t>076-344241</t>
    <phoneticPr fontId="1" type="noConversion"/>
  </si>
  <si>
    <t>Deluxe Garden view</t>
    <phoneticPr fontId="1" type="noConversion"/>
  </si>
  <si>
    <t>Deluxe Pool view)</t>
    <phoneticPr fontId="1" type="noConversion"/>
  </si>
  <si>
    <t>Deluxe Ocean view</t>
    <phoneticPr fontId="1" type="noConversion"/>
  </si>
  <si>
    <t>Junior suite</t>
    <phoneticPr fontId="1" type="noConversion"/>
  </si>
  <si>
    <t>076-340480</t>
    <phoneticPr fontId="1" type="noConversion"/>
  </si>
  <si>
    <t>M</t>
    <phoneticPr fontId="1" type="noConversion"/>
  </si>
  <si>
    <t>Deluxe Pool View</t>
    <phoneticPr fontId="1" type="noConversion"/>
  </si>
  <si>
    <t>Deluxe Pool Access</t>
    <phoneticPr fontId="1" type="noConversion"/>
  </si>
  <si>
    <t>Access Pool Villa</t>
    <phoneticPr fontId="1" type="noConversion"/>
  </si>
  <si>
    <t>Private Pool Villa</t>
    <phoneticPr fontId="1" type="noConversion"/>
  </si>
  <si>
    <t>076-337888</t>
    <phoneticPr fontId="1" type="noConversion"/>
  </si>
  <si>
    <t>076-601999</t>
    <phoneticPr fontId="1" type="noConversion"/>
  </si>
  <si>
    <t>Superior seaview room</t>
    <phoneticPr fontId="1" type="noConversion"/>
  </si>
  <si>
    <t>Deluxe Garden room</t>
    <phoneticPr fontId="1" type="noConversion"/>
  </si>
  <si>
    <t>1-bedroom suite</t>
    <phoneticPr fontId="1" type="noConversion"/>
  </si>
  <si>
    <t>2-bedroom Family Suite</t>
    <phoneticPr fontId="1" type="noConversion"/>
  </si>
  <si>
    <t>Residence- 2 Bedroom</t>
    <phoneticPr fontId="1" type="noConversion"/>
  </si>
  <si>
    <t>Garden villa</t>
    <phoneticPr fontId="1" type="noConversion"/>
  </si>
  <si>
    <t>Plunge Pool villa</t>
    <phoneticPr fontId="1" type="noConversion"/>
  </si>
  <si>
    <t>Penthouse Plunge Pool villa</t>
    <phoneticPr fontId="1" type="noConversion"/>
  </si>
  <si>
    <t>076-396139</t>
    <phoneticPr fontId="1" type="noConversion"/>
  </si>
  <si>
    <t>076-294300</t>
    <phoneticPr fontId="1" type="noConversion"/>
  </si>
  <si>
    <t>N</t>
    <phoneticPr fontId="1" type="noConversion"/>
  </si>
  <si>
    <t xml:space="preserve">Family </t>
    <phoneticPr fontId="1" type="noConversion"/>
  </si>
  <si>
    <t>076-380555</t>
    <phoneticPr fontId="1" type="noConversion"/>
  </si>
  <si>
    <t xml:space="preserve">Deluxe room </t>
    <phoneticPr fontId="1" type="noConversion"/>
  </si>
  <si>
    <t>deluxe poolview</t>
    <phoneticPr fontId="1" type="noConversion"/>
  </si>
  <si>
    <t>076-296699</t>
    <phoneticPr fontId="1" type="noConversion"/>
  </si>
  <si>
    <t>O</t>
    <phoneticPr fontId="1" type="noConversion"/>
  </si>
  <si>
    <t>Deluxe garden Bungalow</t>
    <phoneticPr fontId="1" type="noConversion"/>
  </si>
  <si>
    <t xml:space="preserve">Ｄeluxe Bungalow </t>
    <phoneticPr fontId="1" type="noConversion"/>
  </si>
  <si>
    <t>Deluxe seaview Bungalw</t>
    <phoneticPr fontId="1" type="noConversion"/>
  </si>
  <si>
    <t>Ｂeachfront junior suite</t>
    <phoneticPr fontId="1" type="noConversion"/>
  </si>
  <si>
    <t>Ｈillside pool villa</t>
    <phoneticPr fontId="1" type="noConversion"/>
  </si>
  <si>
    <t>075-628900</t>
    <phoneticPr fontId="1" type="noConversion"/>
  </si>
  <si>
    <t>deluxe lagoon</t>
    <phoneticPr fontId="1" type="noConversion"/>
  </si>
  <si>
    <t>premium seafront</t>
    <phoneticPr fontId="1" type="noConversion"/>
  </si>
  <si>
    <t>1bed room suite lagoon</t>
    <phoneticPr fontId="1" type="noConversion"/>
  </si>
  <si>
    <t>1bedroom suite seaview</t>
    <phoneticPr fontId="1" type="noConversion"/>
  </si>
  <si>
    <t>1bedroom suite seafront</t>
    <phoneticPr fontId="1" type="noConversion"/>
  </si>
  <si>
    <t>076-360600</t>
    <phoneticPr fontId="1" type="noConversion"/>
  </si>
  <si>
    <t>P</t>
    <phoneticPr fontId="1" type="noConversion"/>
  </si>
  <si>
    <t xml:space="preserve">Grand Superior room </t>
  </si>
  <si>
    <t>Deluxe(Pool view) room</t>
    <phoneticPr fontId="1" type="noConversion"/>
  </si>
  <si>
    <t>Grand deluxe (pool view)</t>
    <phoneticPr fontId="1" type="noConversion"/>
  </si>
  <si>
    <t xml:space="preserve">Deluxe pool access room </t>
    <phoneticPr fontId="1" type="noConversion"/>
  </si>
  <si>
    <t>076-346033</t>
    <phoneticPr fontId="1" type="noConversion"/>
  </si>
  <si>
    <t>standard room(building)</t>
    <phoneticPr fontId="1" type="noConversion"/>
  </si>
  <si>
    <t>Superior room(building)</t>
    <phoneticPr fontId="1" type="noConversion"/>
  </si>
  <si>
    <t>superior bungalow</t>
    <phoneticPr fontId="1" type="noConversion"/>
  </si>
  <si>
    <t>deluxe bungalow</t>
    <phoneticPr fontId="1" type="noConversion"/>
  </si>
  <si>
    <t>075-627500</t>
    <phoneticPr fontId="1" type="noConversion"/>
  </si>
  <si>
    <t xml:space="preserve">Deluxe pool view </t>
    <phoneticPr fontId="1" type="noConversion"/>
  </si>
  <si>
    <t>076-370500</t>
    <phoneticPr fontId="1" type="noConversion"/>
  </si>
  <si>
    <t xml:space="preserve">Banyan Wing Room </t>
    <phoneticPr fontId="1" type="noConversion"/>
  </si>
  <si>
    <t xml:space="preserve">Garden Wing Room </t>
  </si>
  <si>
    <t>075-601022</t>
    <phoneticPr fontId="1" type="noConversion"/>
  </si>
  <si>
    <t xml:space="preserve">Superior building </t>
    <phoneticPr fontId="1" type="noConversion"/>
  </si>
  <si>
    <t>Superior cottage</t>
  </si>
  <si>
    <t>Deluxe cottage</t>
    <phoneticPr fontId="1" type="noConversion"/>
  </si>
  <si>
    <t>POOL villa 2 Bedroom</t>
    <phoneticPr fontId="1" type="noConversion"/>
  </si>
  <si>
    <t>075-819030</t>
    <phoneticPr fontId="1" type="noConversion"/>
  </si>
  <si>
    <t>Grand Seaview Deluxe</t>
    <phoneticPr fontId="1" type="noConversion"/>
  </si>
  <si>
    <t>Sea view Deluxe</t>
  </si>
  <si>
    <t>Front Side Deluxe</t>
    <phoneticPr fontId="1" type="noConversion"/>
  </si>
  <si>
    <t>Superior with partial sv</t>
    <phoneticPr fontId="1" type="noConversion"/>
  </si>
  <si>
    <t>Front Side Superior</t>
  </si>
  <si>
    <t>075-819206</t>
    <phoneticPr fontId="1" type="noConversion"/>
  </si>
  <si>
    <t>family room</t>
    <phoneticPr fontId="1" type="noConversion"/>
  </si>
  <si>
    <t>pool access room</t>
    <phoneticPr fontId="1" type="noConversion"/>
  </si>
  <si>
    <t>076-358310</t>
    <phoneticPr fontId="1" type="noConversion"/>
  </si>
  <si>
    <t>Tonsai suite</t>
  </si>
  <si>
    <t>Maya suite</t>
  </si>
  <si>
    <t xml:space="preserve">075-601022 </t>
    <phoneticPr fontId="1" type="noConversion"/>
  </si>
  <si>
    <t>Deluxe family suite</t>
    <phoneticPr fontId="1" type="noConversion"/>
  </si>
  <si>
    <t>Luxury Deluxe villa</t>
  </si>
  <si>
    <t>Luxury Deluxe Family beach front</t>
    <phoneticPr fontId="1" type="noConversion"/>
  </si>
  <si>
    <t>075-601100</t>
    <phoneticPr fontId="1" type="noConversion"/>
  </si>
  <si>
    <t xml:space="preserve">Cottage Room </t>
    <phoneticPr fontId="1" type="noConversion"/>
  </si>
  <si>
    <t xml:space="preserve">Villa Room </t>
    <phoneticPr fontId="1" type="noConversion"/>
  </si>
  <si>
    <t>075-618126</t>
    <phoneticPr fontId="1" type="noConversion"/>
  </si>
  <si>
    <t>Pool access room</t>
  </si>
  <si>
    <t>075-601062</t>
    <phoneticPr fontId="1" type="noConversion"/>
  </si>
  <si>
    <t xml:space="preserve">Junior suites </t>
    <phoneticPr fontId="1" type="noConversion"/>
  </si>
  <si>
    <t xml:space="preserve">Andaman suite </t>
    <phoneticPr fontId="1" type="noConversion"/>
  </si>
  <si>
    <t>075-601170</t>
    <phoneticPr fontId="1" type="noConversion"/>
  </si>
  <si>
    <t>076-372888</t>
    <phoneticPr fontId="1" type="noConversion"/>
  </si>
  <si>
    <t>Premium deluxe room</t>
    <phoneticPr fontId="1" type="noConversion"/>
  </si>
  <si>
    <t>076-340551</t>
    <phoneticPr fontId="1" type="noConversion"/>
  </si>
  <si>
    <t xml:space="preserve">Deluxe room </t>
  </si>
  <si>
    <t>Deluxe pool access</t>
  </si>
  <si>
    <t>076-349888</t>
    <phoneticPr fontId="1" type="noConversion"/>
  </si>
  <si>
    <t>076-212866</t>
    <phoneticPr fontId="1" type="noConversion"/>
  </si>
  <si>
    <t xml:space="preserve">Deluxe Room  </t>
    <phoneticPr fontId="1" type="noConversion"/>
  </si>
  <si>
    <t>076-349935</t>
    <phoneticPr fontId="1" type="noConversion"/>
  </si>
  <si>
    <t>Standard bungalow</t>
  </si>
  <si>
    <t>Superior Garden view</t>
  </si>
  <si>
    <t>Superior Mountain view</t>
  </si>
  <si>
    <t>075-601106</t>
    <phoneticPr fontId="1" type="noConversion"/>
  </si>
  <si>
    <t>Superior</t>
  </si>
  <si>
    <t>Deluxe</t>
  </si>
  <si>
    <t>R</t>
    <phoneticPr fontId="1" type="noConversion"/>
  </si>
  <si>
    <t xml:space="preserve">Garden superior </t>
    <phoneticPr fontId="1" type="noConversion"/>
  </si>
  <si>
    <t>Garden deluxe</t>
  </si>
  <si>
    <t>Chino Poolside room(推荐)</t>
  </si>
  <si>
    <t>Poolside villa</t>
  </si>
  <si>
    <t>076-297111</t>
    <phoneticPr fontId="1" type="noConversion"/>
  </si>
  <si>
    <t>S</t>
    <phoneticPr fontId="1" type="noConversion"/>
  </si>
  <si>
    <t>Deluxe jacuzzi</t>
  </si>
  <si>
    <t>076-363333</t>
    <phoneticPr fontId="1" type="noConversion"/>
  </si>
  <si>
    <t xml:space="preserve">The Baray villa </t>
  </si>
  <si>
    <t>076-330979</t>
    <phoneticPr fontId="1" type="noConversion"/>
  </si>
  <si>
    <t xml:space="preserve">Deluxe seaview  </t>
  </si>
  <si>
    <t>076-343231</t>
    <phoneticPr fontId="1" type="noConversion"/>
  </si>
  <si>
    <t>superior room</t>
  </si>
  <si>
    <t>076-398111</t>
    <phoneticPr fontId="1" type="noConversion"/>
  </si>
  <si>
    <t>Deluxe pool view room</t>
  </si>
  <si>
    <t xml:space="preserve">Deluxe pool access room </t>
  </si>
  <si>
    <t>076-333051</t>
    <phoneticPr fontId="1" type="noConversion"/>
  </si>
  <si>
    <t>076-396611</t>
    <phoneticPr fontId="1" type="noConversion"/>
  </si>
  <si>
    <t>076-284404</t>
    <phoneticPr fontId="1" type="noConversion"/>
  </si>
  <si>
    <t>Standard balcony</t>
  </si>
  <si>
    <t>Deluxe lanan</t>
  </si>
  <si>
    <t>Premium thai</t>
  </si>
  <si>
    <t>Siralanna suite</t>
  </si>
  <si>
    <t>076-364717</t>
    <phoneticPr fontId="1" type="noConversion"/>
  </si>
  <si>
    <t>Superior room</t>
  </si>
  <si>
    <t xml:space="preserve">076-343444 </t>
    <phoneticPr fontId="1" type="noConversion"/>
  </si>
  <si>
    <t>1 Bedroom Pool Suite room (ocean view)</t>
  </si>
  <si>
    <t>1 Bedroom Family suite (Garden view)</t>
  </si>
  <si>
    <t xml:space="preserve"> 1 Bedroom pool villa (garden view)</t>
  </si>
  <si>
    <t xml:space="preserve"> 1 bedroom pool villa (Ocean view)</t>
  </si>
  <si>
    <t>1 Bedroom luxury Pool Villa(Ocean view)</t>
  </si>
  <si>
    <t>2 Bedroom Pool Villa(Ocean view)</t>
  </si>
  <si>
    <t>2 Bedrooom Luxury Pool Villa(Ocean view)</t>
  </si>
  <si>
    <t>076-371000</t>
    <phoneticPr fontId="1" type="noConversion"/>
  </si>
  <si>
    <t>T</t>
    <phoneticPr fontId="1" type="noConversion"/>
  </si>
  <si>
    <t>superior</t>
  </si>
  <si>
    <t>deluxe shower</t>
  </si>
  <si>
    <t>deluxe bathtub</t>
  </si>
  <si>
    <t>076-322850</t>
    <phoneticPr fontId="1" type="noConversion"/>
  </si>
  <si>
    <t>Deluxe villa</t>
  </si>
  <si>
    <t>Grand Deluxe villa</t>
  </si>
  <si>
    <t xml:space="preserve">Grand Deluxe Pool </t>
  </si>
  <si>
    <t>Junior pool suite</t>
  </si>
  <si>
    <t xml:space="preserve"> Spa pool suite</t>
  </si>
  <si>
    <t>Grand Pool Suite</t>
  </si>
  <si>
    <t>2 bedroom grand pool suite</t>
  </si>
  <si>
    <t>076-355455</t>
    <phoneticPr fontId="1" type="noConversion"/>
  </si>
  <si>
    <t>Sea view pool villa</t>
  </si>
  <si>
    <t>2-bed room pool villa</t>
  </si>
  <si>
    <t>076-330124</t>
    <phoneticPr fontId="1" type="noConversion"/>
  </si>
  <si>
    <t>076-292510</t>
    <phoneticPr fontId="1" type="noConversion"/>
  </si>
  <si>
    <t>Daydream deluxe</t>
  </si>
  <si>
    <t>Moonlight deluxt</t>
  </si>
  <si>
    <t>076-343111</t>
    <phoneticPr fontId="1" type="noConversion"/>
  </si>
  <si>
    <t xml:space="preserve">Premier room </t>
  </si>
  <si>
    <t>076-340135</t>
    <phoneticPr fontId="1" type="noConversion"/>
  </si>
  <si>
    <t>Superior City View</t>
  </si>
  <si>
    <t xml:space="preserve">Deluxe Seaview </t>
  </si>
  <si>
    <t>deluxe seaview pool access</t>
  </si>
  <si>
    <t>corner deluxe seaview</t>
  </si>
  <si>
    <t>076-336600</t>
    <phoneticPr fontId="1" type="noConversion"/>
  </si>
  <si>
    <t>076-318300</t>
    <phoneticPr fontId="1" type="noConversion"/>
  </si>
  <si>
    <t>Deluxe pool view</t>
  </si>
  <si>
    <t>Palmery pool access suite</t>
  </si>
  <si>
    <t>076-333171</t>
    <phoneticPr fontId="1" type="noConversion"/>
  </si>
  <si>
    <t>W</t>
    <phoneticPr fontId="1" type="noConversion"/>
  </si>
  <si>
    <t xml:space="preserve">Superior pool view </t>
  </si>
  <si>
    <t xml:space="preserve">Pool access </t>
  </si>
  <si>
    <t>076-363050</t>
    <phoneticPr fontId="1" type="noConversion"/>
  </si>
  <si>
    <t>Holiday_Inn_Express_Phuket_Patong_Beach_Central</t>
  </si>
  <si>
    <t>Outrigger_Laguna_Phuket_Beach_Resort</t>
  </si>
  <si>
    <t>Phi_phi_island_cabana_hotel_</t>
  </si>
  <si>
    <t>Sri_Panwa_Phuket</t>
  </si>
  <si>
    <t>Alpina_phuket_Nalina_resort_and_spa</t>
    <phoneticPr fontId="1" type="noConversion"/>
  </si>
  <si>
    <t>Airport_resort_and_spa</t>
    <phoneticPr fontId="1" type="noConversion"/>
  </si>
  <si>
    <t>Andaman_beach_suites_hotel</t>
    <phoneticPr fontId="1" type="noConversion"/>
  </si>
  <si>
    <t>Anantara_Phuket_Villas</t>
    <phoneticPr fontId="1" type="noConversion"/>
  </si>
  <si>
    <t>Andaman_seaview_hotel</t>
    <phoneticPr fontId="1" type="noConversion"/>
  </si>
  <si>
    <t>Angsana_Laguna_Phuket</t>
    <phoneticPr fontId="1" type="noConversion"/>
  </si>
  <si>
    <t>Andaman_Embrace_Resort_and_Spa</t>
    <phoneticPr fontId="1" type="noConversion"/>
  </si>
  <si>
    <t>Avista_Hideaway_Resort_and_Spa</t>
    <phoneticPr fontId="1" type="noConversion"/>
  </si>
  <si>
    <t>Baumanburi_hotel</t>
    <phoneticPr fontId="1" type="noConversion"/>
  </si>
  <si>
    <t>Burasari_resort</t>
    <phoneticPr fontId="1" type="noConversion"/>
  </si>
  <si>
    <t>Bay_View_Resort_Phi_Phi_Island</t>
    <phoneticPr fontId="1" type="noConversion"/>
  </si>
  <si>
    <t>Ban_Raya_Resort_and_Spa</t>
    <phoneticPr fontId="1" type="noConversion"/>
  </si>
  <si>
    <t>Blue_Ocean_Resort_and_Spa</t>
    <phoneticPr fontId="1" type="noConversion"/>
  </si>
  <si>
    <t>Centara_villas</t>
    <phoneticPr fontId="1" type="noConversion"/>
  </si>
  <si>
    <t>Centara_Grand_beach_resort_phuket</t>
    <phoneticPr fontId="1" type="noConversion"/>
  </si>
  <si>
    <t>Centara_the_blue_marine_resort</t>
    <phoneticPr fontId="1" type="noConversion"/>
  </si>
  <si>
    <t>Dusit_D2_Phuket_Resort</t>
    <phoneticPr fontId="1" type="noConversion"/>
  </si>
  <si>
    <t>Grand_Mercure_Phuket_Patong</t>
    <phoneticPr fontId="1" type="noConversion"/>
  </si>
  <si>
    <t>Hilton_arcadia_resort</t>
    <phoneticPr fontId="1" type="noConversion"/>
  </si>
  <si>
    <t>Holiday_inn_resort_phi_phi_island</t>
    <phoneticPr fontId="1" type="noConversion"/>
  </si>
  <si>
    <t>Holiday_inn_resort_phuket</t>
    <phoneticPr fontId="1" type="noConversion"/>
  </si>
  <si>
    <t>Impiana_Resort_Patong</t>
    <phoneticPr fontId="1" type="noConversion"/>
  </si>
  <si>
    <t>IBIS_Phukte_Patong</t>
    <phoneticPr fontId="1" type="noConversion"/>
  </si>
  <si>
    <t>IBIS_Phukte_kata</t>
    <phoneticPr fontId="1" type="noConversion"/>
  </si>
  <si>
    <t>Karon_sea_sands_resort_and_spa</t>
    <phoneticPr fontId="1" type="noConversion"/>
  </si>
  <si>
    <t>Kata_sea_breeze_resort</t>
    <phoneticPr fontId="1" type="noConversion"/>
  </si>
  <si>
    <t>Kalima_Resort_and_Spa</t>
    <phoneticPr fontId="1" type="noConversion"/>
  </si>
  <si>
    <t>Le_meridien_Phuket</t>
    <phoneticPr fontId="1" type="noConversion"/>
  </si>
  <si>
    <t>Metadee_Resort_and_Villas</t>
    <phoneticPr fontId="1" type="noConversion"/>
  </si>
  <si>
    <t>Millennium_resort</t>
    <phoneticPr fontId="1" type="noConversion"/>
  </si>
  <si>
    <t>Merlin_beach_resort</t>
    <phoneticPr fontId="1" type="noConversion"/>
  </si>
  <si>
    <t>Movenpick_resort_and_spa</t>
    <phoneticPr fontId="1" type="noConversion"/>
  </si>
  <si>
    <t>Novotel_Phuket_Vintage_Park_Resort</t>
    <phoneticPr fontId="1" type="noConversion"/>
  </si>
  <si>
    <t>P.P.Erawan_Palms_resort</t>
    <phoneticPr fontId="1" type="noConversion"/>
  </si>
  <si>
    <t>Phi_phi_banyan_villa</t>
    <phoneticPr fontId="1" type="noConversion"/>
  </si>
  <si>
    <t>Phi_phi_natural_resort</t>
    <phoneticPr fontId="1" type="noConversion"/>
  </si>
  <si>
    <t>Phi_phi_the_Beach_Resort</t>
    <phoneticPr fontId="1" type="noConversion"/>
  </si>
  <si>
    <t>Phi_phi_hotel</t>
    <phoneticPr fontId="1" type="noConversion"/>
  </si>
  <si>
    <t>Phi_phi_villa_resort</t>
    <phoneticPr fontId="1" type="noConversion"/>
  </si>
  <si>
    <t>Phi_phi_casita_hotel</t>
    <phoneticPr fontId="1" type="noConversion"/>
  </si>
  <si>
    <t>Patong_Holiday</t>
    <phoneticPr fontId="1" type="noConversion"/>
  </si>
  <si>
    <t>Patong_resort</t>
    <phoneticPr fontId="1" type="noConversion"/>
  </si>
  <si>
    <t>Patong_paradee_resort</t>
    <phoneticPr fontId="1" type="noConversion"/>
  </si>
  <si>
    <t>Phuket_Merlin_Hotel</t>
    <phoneticPr fontId="1" type="noConversion"/>
  </si>
  <si>
    <t>Phi_phi_andaman_legacy_resort</t>
    <phoneticPr fontId="1" type="noConversion"/>
  </si>
  <si>
    <t>Rayaburi_resort_raya_island</t>
    <phoneticPr fontId="1" type="noConversion"/>
  </si>
  <si>
    <t>Sleep_with_Me_Hotel_Design_Hotel_at_Patong</t>
    <phoneticPr fontId="1" type="noConversion"/>
  </si>
  <si>
    <t>Sawasdee_Village</t>
    <phoneticPr fontId="1" type="noConversion"/>
  </si>
  <si>
    <t>Sea_sun_sand_resort</t>
    <phoneticPr fontId="1" type="noConversion"/>
  </si>
  <si>
    <t>Suger_marina_resort_Nautical</t>
    <phoneticPr fontId="1" type="noConversion"/>
  </si>
  <si>
    <t>Sugar_marina_resort_ART</t>
    <phoneticPr fontId="1" type="noConversion"/>
  </si>
  <si>
    <t>Siralanna_Phuket_Hotel</t>
    <phoneticPr fontId="1" type="noConversion"/>
  </si>
  <si>
    <t>Sawaddi_patong_resort</t>
    <phoneticPr fontId="1" type="noConversion"/>
  </si>
  <si>
    <t>Tanawan_Phuket_Hotel</t>
    <phoneticPr fontId="1" type="noConversion"/>
  </si>
  <si>
    <t>The_Racha_hotel</t>
    <phoneticPr fontId="1" type="noConversion"/>
  </si>
  <si>
    <t>The_Shore_at_Katathani_Resort</t>
    <phoneticPr fontId="1" type="noConversion"/>
  </si>
  <si>
    <t>The_royal_palm_beach_resort</t>
    <phoneticPr fontId="1" type="noConversion"/>
  </si>
  <si>
    <t>The_Nap_Patong_Hotel</t>
    <phoneticPr fontId="1" type="noConversion"/>
  </si>
  <si>
    <t>Thara_Patong_Beach_Resort</t>
    <phoneticPr fontId="1" type="noConversion"/>
  </si>
  <si>
    <t>The_Charm_Resort_Phuket</t>
    <phoneticPr fontId="1" type="noConversion"/>
  </si>
  <si>
    <t>The_Senses_Patong</t>
    <phoneticPr fontId="1" type="noConversion"/>
  </si>
  <si>
    <t>The_Palmery_Resort_and_Spa</t>
    <phoneticPr fontId="1" type="noConversion"/>
  </si>
  <si>
    <t>B_Lay_Tong_Phuket_Resort</t>
    <phoneticPr fontId="1" type="noConversion"/>
  </si>
  <si>
    <t>Phuket_orchid_resort_and_spa</t>
    <phoneticPr fontId="1" type="noConversion"/>
  </si>
  <si>
    <t>Deluxe room</t>
    <phoneticPr fontId="1" type="noConversion"/>
  </si>
  <si>
    <t>Garden Superior</t>
    <phoneticPr fontId="1" type="noConversion"/>
  </si>
  <si>
    <t>Deluxe suite</t>
    <phoneticPr fontId="1" type="noConversion"/>
  </si>
  <si>
    <t>Air-condition Bungalow</t>
    <phoneticPr fontId="1" type="noConversion"/>
  </si>
  <si>
    <t xml:space="preserve">Building Room </t>
    <phoneticPr fontId="1" type="noConversion"/>
  </si>
  <si>
    <t>Deluxe Bungalow</t>
    <phoneticPr fontId="1" type="noConversion"/>
  </si>
  <si>
    <t>Deluxe Building</t>
    <phoneticPr fontId="1" type="noConversion"/>
  </si>
  <si>
    <t>Superior room</t>
    <phoneticPr fontId="1" type="noConversion"/>
  </si>
  <si>
    <t>Pool villa</t>
    <phoneticPr fontId="1" type="noConversion"/>
  </si>
  <si>
    <t>Deluxe room</t>
    <phoneticPr fontId="1" type="noConversion"/>
  </si>
  <si>
    <t>Deluxe</t>
    <phoneticPr fontId="1" type="noConversion"/>
  </si>
  <si>
    <t xml:space="preserve">Busakorn studio room </t>
    <phoneticPr fontId="1" type="noConversion"/>
  </si>
  <si>
    <t>Superior room</t>
    <phoneticPr fontId="1" type="noConversion"/>
  </si>
  <si>
    <t>Deluxe pool view</t>
    <phoneticPr fontId="1" type="noConversion"/>
  </si>
  <si>
    <t>Superior Bungalow</t>
    <phoneticPr fontId="1" type="noConversion"/>
  </si>
  <si>
    <t>Standard room</t>
    <phoneticPr fontId="1" type="noConversion"/>
  </si>
  <si>
    <t>Standard</t>
  </si>
  <si>
    <t>Superior</t>
    <phoneticPr fontId="1" type="noConversion"/>
  </si>
  <si>
    <t>&amp;</t>
    <phoneticPr fontId="1" type="noConversion"/>
  </si>
  <si>
    <t>自由行预定单</t>
    <phoneticPr fontId="1" type="noConversion"/>
  </si>
  <si>
    <t>TRANLEE CODE:</t>
    <phoneticPr fontId="1" type="noConversion"/>
  </si>
  <si>
    <t>From：</t>
    <phoneticPr fontId="1" type="noConversion"/>
  </si>
  <si>
    <t>AGENT CODE:</t>
    <phoneticPr fontId="1" type="noConversion"/>
  </si>
  <si>
    <t>酒店名称
Hotel</t>
    <phoneticPr fontId="1" type="noConversion"/>
  </si>
  <si>
    <t>房型
room type</t>
    <phoneticPr fontId="1" type="noConversion"/>
  </si>
  <si>
    <t xml:space="preserve">房间数
Room quantity
</t>
    <phoneticPr fontId="1" type="noConversion"/>
  </si>
  <si>
    <t>是否预付儿童餐
ABF of child</t>
    <phoneticPr fontId="1" type="noConversion"/>
  </si>
  <si>
    <t xml:space="preserve">入住日期
Check in
</t>
    <phoneticPr fontId="1" type="noConversion"/>
  </si>
  <si>
    <t xml:space="preserve">离店日期
Check out
</t>
    <phoneticPr fontId="1" type="noConversion"/>
  </si>
  <si>
    <t>日期</t>
    <phoneticPr fontId="1" type="noConversion"/>
  </si>
  <si>
    <t xml:space="preserve">（*如果需要接送机请务必填写，并在其它要求下加以说明）： </t>
    <phoneticPr fontId="1" type="noConversion"/>
  </si>
  <si>
    <t>航班号</t>
    <phoneticPr fontId="1" type="noConversion"/>
  </si>
  <si>
    <r>
      <t>时间</t>
    </r>
    <r>
      <rPr>
        <b/>
        <sz val="10"/>
        <color rgb="FFFF0000"/>
        <rFont val="宋体"/>
        <family val="3"/>
        <charset val="134"/>
      </rPr>
      <t>(以下时间为司机接人时间）</t>
    </r>
    <phoneticPr fontId="1" type="noConversion"/>
  </si>
  <si>
    <t>remark</t>
    <phoneticPr fontId="1" type="noConversion"/>
  </si>
  <si>
    <t>INF</t>
    <phoneticPr fontId="1" type="noConversion"/>
  </si>
  <si>
    <t>床型
双标和加床）
Extra bed</t>
    <phoneticPr fontId="1" type="noConversion"/>
  </si>
  <si>
    <t xml:space="preserve">Araya Deluxe </t>
  </si>
  <si>
    <t xml:space="preserve">Araya Grand deluxe </t>
  </si>
  <si>
    <t>Superior poolview</t>
    <phoneticPr fontId="1" type="noConversion"/>
  </si>
  <si>
    <t>Oasis deluxe room</t>
    <phoneticPr fontId="1" type="noConversion"/>
  </si>
  <si>
    <t>The_Briza_Beach_resort_Khao_Lak</t>
  </si>
  <si>
    <t>Deluxe pool view</t>
    <phoneticPr fontId="1" type="noConversion"/>
  </si>
  <si>
    <t xml:space="preserve">Deluxe pool access </t>
    <phoneticPr fontId="1" type="noConversion"/>
  </si>
  <si>
    <t>076-428600</t>
    <phoneticPr fontId="1" type="noConversion"/>
  </si>
  <si>
    <t>The_Viridian_Resort</t>
    <phoneticPr fontId="1" type="noConversion"/>
  </si>
  <si>
    <t>076-342579</t>
    <phoneticPr fontId="1" type="noConversion"/>
  </si>
  <si>
    <t>Premier room</t>
    <phoneticPr fontId="1" type="noConversion"/>
  </si>
  <si>
    <r>
      <rPr>
        <sz val="10"/>
        <rFont val="宋体"/>
        <family val="3"/>
        <charset val="134"/>
      </rPr>
      <t>航班</t>
    </r>
    <r>
      <rPr>
        <sz val="10"/>
        <rFont val="Arial"/>
        <family val="2"/>
      </rPr>
      <t xml:space="preserve">Fight
</t>
    </r>
    <r>
      <rPr>
        <sz val="10"/>
        <rFont val="宋体"/>
        <family val="3"/>
        <charset val="134"/>
      </rPr>
      <t>时间</t>
    </r>
    <r>
      <rPr>
        <sz val="10"/>
        <rFont val="Arial"/>
        <family val="2"/>
      </rPr>
      <t xml:space="preserve">Time </t>
    </r>
    <phoneticPr fontId="1" type="noConversion"/>
  </si>
  <si>
    <t>Crystal</t>
    <phoneticPr fontId="1" type="noConversion"/>
  </si>
  <si>
    <r>
      <t>P</t>
    </r>
    <r>
      <rPr>
        <sz val="12"/>
        <color indexed="8"/>
        <rFont val="宋体"/>
        <family val="3"/>
        <charset val="134"/>
      </rPr>
      <t>P+EGG</t>
    </r>
    <phoneticPr fontId="1" type="noConversion"/>
  </si>
  <si>
    <t>PP+MAYA+BAMBOO</t>
    <phoneticPr fontId="1" type="noConversion"/>
  </si>
  <si>
    <t>CHAOKOH</t>
    <phoneticPr fontId="1" type="noConversion"/>
  </si>
  <si>
    <t>PP_Crusier</t>
    <phoneticPr fontId="1" type="noConversion"/>
  </si>
  <si>
    <t>SIMON_PATONG</t>
    <phoneticPr fontId="1" type="noConversion"/>
  </si>
  <si>
    <t>SIMON_STAR</t>
    <phoneticPr fontId="1" type="noConversion"/>
  </si>
  <si>
    <t>ADMwave</t>
    <phoneticPr fontId="1" type="noConversion"/>
  </si>
  <si>
    <t>SAFARI_Jame_bond</t>
    <phoneticPr fontId="1" type="noConversion"/>
  </si>
  <si>
    <r>
      <t>l</t>
    </r>
    <r>
      <rPr>
        <sz val="12"/>
        <color indexed="8"/>
        <rFont val="宋体"/>
        <family val="3"/>
        <charset val="134"/>
      </rPr>
      <t>ong tail A</t>
    </r>
    <phoneticPr fontId="1" type="noConversion"/>
  </si>
  <si>
    <t>long tail B</t>
    <phoneticPr fontId="1" type="noConversion"/>
  </si>
  <si>
    <r>
      <t xml:space="preserve">long tail </t>
    </r>
    <r>
      <rPr>
        <sz val="12"/>
        <color indexed="8"/>
        <rFont val="宋体"/>
        <family val="3"/>
        <charset val="134"/>
      </rPr>
      <t>C</t>
    </r>
    <phoneticPr fontId="1" type="noConversion"/>
  </si>
  <si>
    <t>speed boat A</t>
    <phoneticPr fontId="1" type="noConversion"/>
  </si>
  <si>
    <t>speed boat B</t>
    <phoneticPr fontId="1" type="noConversion"/>
  </si>
  <si>
    <t>speed boat C</t>
    <phoneticPr fontId="1" type="noConversion"/>
  </si>
  <si>
    <t>SAFARI_Rafting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</si>
  <si>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</si>
  <si>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</si>
  <si>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</si>
  <si>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</si>
  <si>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</si>
  <si>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</si>
  <si>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H</t>
    <phoneticPr fontId="1" type="noConversion"/>
  </si>
  <si>
    <t>G</t>
    <phoneticPr fontId="1" type="noConversion"/>
  </si>
  <si>
    <t>Safari_Elephant_E1</t>
    <phoneticPr fontId="1" type="noConversion"/>
  </si>
  <si>
    <t>Safari_Elephant_E2</t>
    <phoneticPr fontId="1" type="noConversion"/>
  </si>
  <si>
    <t>Safari_Elephant_E3</t>
    <phoneticPr fontId="1" type="noConversion"/>
  </si>
  <si>
    <t>Nikorn</t>
    <phoneticPr fontId="1" type="noConversion"/>
  </si>
  <si>
    <t xml:space="preserve">Raya Island tour/皇帝岛快艇一日游 </t>
  </si>
  <si>
    <t>Raya &amp; Coral Island tour/皇帝岛珊瑚岛快艇一日游</t>
  </si>
  <si>
    <t>Racha &amp; Mai ton island  one day tour / 皇帝岛+蜜月岛</t>
  </si>
  <si>
    <t>Coral Island one day tour 珊瑚岛一日游</t>
  </si>
  <si>
    <t>Coral Island half day tour 珊瑚岛半日游</t>
  </si>
  <si>
    <t>Fishing trip Day Trip鱼钓一日游</t>
    <phoneticPr fontId="1" type="noConversion"/>
  </si>
  <si>
    <t>BGLraya</t>
    <phoneticPr fontId="1" type="noConversion"/>
  </si>
  <si>
    <t xml:space="preserve">Raya one day tour by speed boat /皇帝岛快艇一日游   </t>
  </si>
  <si>
    <t xml:space="preserve">Raya one day tour by speed boat /皇帝岛快艇一日游 </t>
    <phoneticPr fontId="1" type="noConversion"/>
  </si>
  <si>
    <t>Banraya</t>
    <phoneticPr fontId="1" type="noConversion"/>
  </si>
  <si>
    <t>InseeSIMILAN</t>
    <phoneticPr fontId="1" type="noConversion"/>
  </si>
  <si>
    <t>1 Day tour</t>
    <phoneticPr fontId="1" type="noConversion"/>
  </si>
  <si>
    <r>
      <t>2</t>
    </r>
    <r>
      <rPr>
        <sz val="12"/>
        <color indexed="8"/>
        <rFont val="宋体"/>
        <family val="3"/>
        <charset val="134"/>
      </rPr>
      <t>D1N fan BGL</t>
    </r>
    <phoneticPr fontId="1" type="noConversion"/>
  </si>
  <si>
    <t>2D1N A/C BGL</t>
    <phoneticPr fontId="1" type="noConversion"/>
  </si>
  <si>
    <t>2D1N Tent</t>
    <phoneticPr fontId="1" type="noConversion"/>
  </si>
  <si>
    <t>3D2N A/C BGL</t>
    <phoneticPr fontId="1" type="noConversion"/>
  </si>
  <si>
    <t>3D2N fan BGL</t>
    <phoneticPr fontId="1" type="noConversion"/>
  </si>
  <si>
    <t>3D2N Tent</t>
    <phoneticPr fontId="1" type="noConversion"/>
  </si>
  <si>
    <t>2D1N Boat room</t>
    <phoneticPr fontId="1" type="noConversion"/>
  </si>
  <si>
    <t>3D2N Boat room</t>
    <phoneticPr fontId="1" type="noConversion"/>
  </si>
  <si>
    <t>Aphrodite</t>
    <phoneticPr fontId="1" type="noConversion"/>
  </si>
  <si>
    <t>FTS</t>
    <phoneticPr fontId="1" type="noConversion"/>
  </si>
  <si>
    <r>
      <t>S</t>
    </r>
    <r>
      <rPr>
        <sz val="12"/>
        <color indexed="8"/>
        <rFont val="宋体"/>
        <family val="3"/>
        <charset val="134"/>
      </rPr>
      <t>+D+T</t>
    </r>
    <phoneticPr fontId="1" type="noConversion"/>
  </si>
  <si>
    <t>S+D+G+T</t>
    <phoneticPr fontId="1" type="noConversion"/>
  </si>
  <si>
    <r>
      <t>S</t>
    </r>
    <r>
      <rPr>
        <sz val="12"/>
        <color indexed="8"/>
        <rFont val="宋体"/>
        <family val="3"/>
        <charset val="134"/>
      </rPr>
      <t>+SF+T</t>
    </r>
    <phoneticPr fontId="1" type="noConversion"/>
  </si>
  <si>
    <t>S+SF+G+T</t>
    <phoneticPr fontId="1" type="noConversion"/>
  </si>
  <si>
    <t>Flying_hanuman_A</t>
    <phoneticPr fontId="1" type="noConversion"/>
  </si>
  <si>
    <t>Flying_hanuman_B</t>
    <phoneticPr fontId="1" type="noConversion"/>
  </si>
  <si>
    <t>Flying_hanuman_C</t>
    <phoneticPr fontId="1" type="noConversion"/>
  </si>
  <si>
    <t>Phuket_Elelphant_ride</t>
    <phoneticPr fontId="1" type="noConversion"/>
  </si>
  <si>
    <t>30min</t>
    <phoneticPr fontId="1" type="noConversion"/>
  </si>
  <si>
    <t>45min</t>
    <phoneticPr fontId="1" type="noConversion"/>
  </si>
  <si>
    <t>60min</t>
    <phoneticPr fontId="1" type="noConversion"/>
  </si>
  <si>
    <t>2in1</t>
    <phoneticPr fontId="1" type="noConversion"/>
  </si>
  <si>
    <t>3in1</t>
    <phoneticPr fontId="1" type="noConversion"/>
  </si>
  <si>
    <t>4in1</t>
    <phoneticPr fontId="1" type="noConversion"/>
  </si>
  <si>
    <t>【18:00】</t>
    <phoneticPr fontId="1" type="noConversion"/>
  </si>
  <si>
    <t>【19:45】</t>
    <phoneticPr fontId="1" type="noConversion"/>
  </si>
  <si>
    <t>【21:30】</t>
    <phoneticPr fontId="1" type="noConversion"/>
  </si>
  <si>
    <t>【17:30】</t>
    <phoneticPr fontId="1" type="noConversion"/>
  </si>
  <si>
    <t>【19:00】</t>
    <phoneticPr fontId="1" type="noConversion"/>
  </si>
  <si>
    <t>【20:30】</t>
    <phoneticPr fontId="1" type="noConversion"/>
  </si>
  <si>
    <t>【18:00】</t>
    <phoneticPr fontId="1" type="noConversion"/>
  </si>
  <si>
    <t>【19:30】</t>
    <phoneticPr fontId="1" type="noConversion"/>
  </si>
  <si>
    <t>【21:00】</t>
    <phoneticPr fontId="1" type="noConversion"/>
  </si>
  <si>
    <t>【9:30】</t>
    <phoneticPr fontId="1" type="noConversion"/>
  </si>
  <si>
    <t>【14:00】</t>
    <phoneticPr fontId="1" type="noConversion"/>
  </si>
  <si>
    <t>【9:30】</t>
    <phoneticPr fontId="1" type="noConversion"/>
  </si>
  <si>
    <t>【14:00】</t>
    <phoneticPr fontId="1" type="noConversion"/>
  </si>
  <si>
    <t>【9:30】</t>
    <phoneticPr fontId="1" type="noConversion"/>
  </si>
  <si>
    <t>【11:00】</t>
    <phoneticPr fontId="1" type="noConversion"/>
  </si>
  <si>
    <t>【15:00】</t>
    <phoneticPr fontId="1" type="noConversion"/>
  </si>
  <si>
    <t>【8:30】</t>
    <phoneticPr fontId="1" type="noConversion"/>
  </si>
  <si>
    <t>【13:30】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</si>
  <si>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</si>
  <si>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</si>
  <si>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</si>
  <si>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</si>
  <si>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</si>
  <si>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</si>
  <si>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</si>
  <si>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</si>
  <si>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</si>
  <si>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</si>
  <si>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</si>
  <si>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</si>
  <si>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Sea_Star</t>
    <phoneticPr fontId="1" type="noConversion"/>
  </si>
  <si>
    <t>PP+banboo</t>
    <phoneticPr fontId="1" type="noConversion"/>
  </si>
  <si>
    <t>Camp_chang_kalim_30MIN</t>
    <phoneticPr fontId="1" type="noConversion"/>
  </si>
  <si>
    <t>Camp_chang_kalim_45MIN</t>
    <phoneticPr fontId="1" type="noConversion"/>
  </si>
  <si>
    <t>Camp_chang_kalim_60MIN</t>
    <phoneticPr fontId="1" type="noConversion"/>
  </si>
  <si>
    <t>Atrium Pool Villa</t>
  </si>
  <si>
    <t>机场自由行接机接待处简图</t>
    <phoneticPr fontId="1" type="noConversion"/>
  </si>
  <si>
    <t>phuket airport
普吉机场</t>
  </si>
  <si>
    <t>Jet</t>
    <phoneticPr fontId="1" type="noConversion"/>
  </si>
  <si>
    <t>.+66-81-8955209</t>
    <phoneticPr fontId="1" type="noConversion"/>
  </si>
  <si>
    <t>Phi_phi_Arboreal_resort</t>
  </si>
  <si>
    <t>欢迎您！</t>
    <phoneticPr fontId="1" type="noConversion"/>
  </si>
  <si>
    <t xml:space="preserve">24小时中文客服联系电话
0900676222&amp;0918209676  </t>
    <phoneticPr fontId="1" type="noConversion"/>
  </si>
  <si>
    <t>Andatel_Grande_patong_phuket</t>
    <phoneticPr fontId="1" type="noConversion"/>
  </si>
  <si>
    <t>O</t>
    <phoneticPr fontId="1" type="noConversion"/>
  </si>
  <si>
    <t>.+66-89-6502087</t>
    <phoneticPr fontId="1" type="noConversion"/>
  </si>
  <si>
    <t>Secret_Cliff_Resort_and_Restaurant</t>
    <phoneticPr fontId="1" type="noConversion"/>
  </si>
  <si>
    <t>Deluxe Ocean view</t>
  </si>
  <si>
    <t>Family Deluxe ocean view</t>
  </si>
  <si>
    <t>Grand Deluxe occan view</t>
  </si>
  <si>
    <t>Junior Suite Ocean view</t>
  </si>
  <si>
    <t>Romantic Suite Ocean view</t>
  </si>
  <si>
    <t>Tropicana Superior room</t>
  </si>
  <si>
    <t>Panoramic Deluxe room</t>
  </si>
  <si>
    <t>Horizon Deluxe room</t>
  </si>
  <si>
    <t>076-681800</t>
    <phoneticPr fontId="1" type="noConversion"/>
  </si>
  <si>
    <t>D.pool Access green wing</t>
    <phoneticPr fontId="1" type="noConversion"/>
  </si>
  <si>
    <t>J</t>
    <phoneticPr fontId="1" type="noConversion"/>
  </si>
  <si>
    <t>JW_Marriott_Phuket_Maikhao_beach</t>
  </si>
  <si>
    <t>Deluxe Sala Garden View</t>
  </si>
  <si>
    <t>Deluxe Sala Terrace</t>
  </si>
  <si>
    <t>Deluxe Sala pool Terrace</t>
  </si>
  <si>
    <t>Deluxe sala seaview</t>
  </si>
  <si>
    <t>076-338000</t>
    <phoneticPr fontId="1" type="noConversion"/>
  </si>
  <si>
    <t>此单确认价格为：</t>
    <phoneticPr fontId="1" type="noConversion"/>
  </si>
  <si>
    <t>Baramee_Resotel</t>
  </si>
  <si>
    <t>Standard room DBL only</t>
  </si>
  <si>
    <t>Superior premium room</t>
  </si>
  <si>
    <t>076-340010</t>
    <phoneticPr fontId="1" type="noConversion"/>
  </si>
  <si>
    <t>Nalina jaz pool access</t>
    <phoneticPr fontId="1" type="noConversion"/>
  </si>
  <si>
    <t>Deluxe pool access</t>
    <phoneticPr fontId="1" type="noConversion"/>
  </si>
  <si>
    <t xml:space="preserve">皮皮大船豪华一日游(VIP) </t>
    <phoneticPr fontId="1" type="noConversion"/>
  </si>
  <si>
    <t>deluxe poolside</t>
    <phoneticPr fontId="1" type="noConversion"/>
  </si>
  <si>
    <t>地接社联系方式：0918209676 , 0900676222 中国卡拨打：+66918209676 , +66900676222</t>
    <phoneticPr fontId="1" type="noConversion"/>
  </si>
  <si>
    <t>.+66-91-8209676
.+66-90-0676222</t>
    <phoneticPr fontId="1" type="noConversion"/>
  </si>
  <si>
    <r>
      <t xml:space="preserve"> 面包车4-8+9-11人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 1</t>
    </r>
    <r>
      <rPr>
        <sz val="9"/>
        <color indexed="8"/>
        <rFont val="Angsana New"/>
        <family val="1"/>
      </rPr>
      <t xml:space="preserve">คัน
</t>
    </r>
    <r>
      <rPr>
        <sz val="9"/>
        <color indexed="8"/>
        <rFont val="宋体"/>
        <family val="3"/>
        <charset val="134"/>
      </rPr>
      <t>+4-8 1</t>
    </r>
    <r>
      <rPr>
        <sz val="9"/>
        <color indexed="8"/>
        <rFont val="Angsana New"/>
        <family val="1"/>
      </rPr>
      <t>คัน</t>
    </r>
    <phoneticPr fontId="1" type="noConversion"/>
  </si>
  <si>
    <t>机场接待处电话
及接机人</t>
    <phoneticPr fontId="1" type="noConversion"/>
  </si>
  <si>
    <t>Krabi_Cha_da_resort</t>
  </si>
  <si>
    <t xml:space="preserve">Deluxe room </t>
    <phoneticPr fontId="1" type="noConversion"/>
  </si>
  <si>
    <t xml:space="preserve">Superior room </t>
    <phoneticPr fontId="1" type="noConversion"/>
  </si>
  <si>
    <t xml:space="preserve">Luxury </t>
    <phoneticPr fontId="1" type="noConversion"/>
  </si>
  <si>
    <t xml:space="preserve">Junior suite </t>
    <phoneticPr fontId="1" type="noConversion"/>
  </si>
  <si>
    <t>Prestige suite</t>
    <phoneticPr fontId="1" type="noConversion"/>
  </si>
  <si>
    <t>Opera suite pool access</t>
    <phoneticPr fontId="1" type="noConversion"/>
  </si>
  <si>
    <t>075-695721</t>
    <phoneticPr fontId="1" type="noConversion"/>
  </si>
  <si>
    <t>Deluxe studio</t>
    <phoneticPr fontId="1" type="noConversion"/>
  </si>
  <si>
    <t>Family duplex 2room</t>
    <phoneticPr fontId="1" type="noConversion"/>
  </si>
  <si>
    <t>皮皮大船豪华一日游</t>
  </si>
  <si>
    <t>Deluxe Villa</t>
    <phoneticPr fontId="1" type="noConversion"/>
  </si>
  <si>
    <r>
      <rPr>
        <b/>
        <sz val="10"/>
        <color indexed="10"/>
        <rFont val="宋体"/>
        <family val="3"/>
        <charset val="134"/>
      </rPr>
      <t>接机人</t>
    </r>
    <r>
      <rPr>
        <b/>
        <sz val="10"/>
        <color indexed="10"/>
        <rFont val="Arial"/>
        <family val="2"/>
      </rPr>
      <t>(</t>
    </r>
    <r>
      <rPr>
        <b/>
        <sz val="10"/>
        <color indexed="10"/>
        <rFont val="Arial Unicode MS"/>
        <family val="2"/>
        <charset val="134"/>
      </rPr>
      <t>ชื่อไกด์</t>
    </r>
    <r>
      <rPr>
        <b/>
        <sz val="10"/>
        <color indexed="10"/>
        <rFont val="Arial"/>
        <family val="2"/>
      </rPr>
      <t>)</t>
    </r>
    <r>
      <rPr>
        <b/>
        <sz val="10"/>
        <color indexed="10"/>
        <rFont val="宋体"/>
        <family val="3"/>
        <charset val="134"/>
      </rPr>
      <t>：</t>
    </r>
    <phoneticPr fontId="1" type="noConversion"/>
  </si>
  <si>
    <t>Standard room(only)</t>
    <phoneticPr fontId="1" type="noConversion"/>
  </si>
  <si>
    <t>AOOD</t>
    <phoneticPr fontId="1" type="noConversion"/>
  </si>
  <si>
    <t>JASS</t>
    <phoneticPr fontId="1" type="noConversion"/>
  </si>
  <si>
    <t>POL</t>
    <phoneticPr fontId="1" type="noConversion"/>
  </si>
  <si>
    <t>.+66-82-2865833</t>
    <phoneticPr fontId="1" type="noConversion"/>
  </si>
  <si>
    <t>.+66-94-3164979</t>
    <phoneticPr fontId="1" type="noConversion"/>
  </si>
  <si>
    <t>.+66-84-3443141</t>
    <phoneticPr fontId="1" type="noConversion"/>
  </si>
  <si>
    <t>.+66-83-1076515</t>
    <phoneticPr fontId="1" type="noConversion"/>
  </si>
  <si>
    <t>Foto_Hotel</t>
  </si>
  <si>
    <t>076-680900</t>
    <phoneticPr fontId="1" type="noConversion"/>
  </si>
  <si>
    <t>ozone hall</t>
  </si>
  <si>
    <t>ocean hall</t>
  </si>
  <si>
    <t>Sofitel_Krabi_Phokeethra_Golf_and_Spa_Resort</t>
    <phoneticPr fontId="1" type="noConversion"/>
  </si>
  <si>
    <t>075-627800</t>
    <phoneticPr fontId="1" type="noConversion"/>
  </si>
  <si>
    <t>Red_planet_hotel_patong</t>
    <phoneticPr fontId="1" type="noConversion"/>
  </si>
  <si>
    <t>Poppa_palace</t>
    <phoneticPr fontId="1" type="noConversion"/>
  </si>
  <si>
    <t>076-345522</t>
    <phoneticPr fontId="1" type="noConversion"/>
  </si>
  <si>
    <t>Pullman_Phuket_Arcadia_Naithon_Beach_Resort</t>
    <phoneticPr fontId="1" type="noConversion"/>
  </si>
  <si>
    <t>076-303299</t>
    <phoneticPr fontId="1" type="noConversion"/>
  </si>
  <si>
    <t>Pimnara_Boutique_Hotel</t>
    <phoneticPr fontId="1" type="noConversion"/>
  </si>
  <si>
    <t>076-684144</t>
    <phoneticPr fontId="1" type="noConversion"/>
  </si>
  <si>
    <t>076-341936-7</t>
    <phoneticPr fontId="1" type="noConversion"/>
  </si>
  <si>
    <t>Kung(ก้ง)</t>
    <phoneticPr fontId="1" type="noConversion"/>
  </si>
  <si>
    <t>.+66-82-2961799</t>
    <phoneticPr fontId="1" type="noConversion"/>
  </si>
  <si>
    <t>SUN</t>
    <phoneticPr fontId="1" type="noConversion"/>
  </si>
  <si>
    <t>.+66-89-4980501</t>
    <phoneticPr fontId="1" type="noConversion"/>
  </si>
  <si>
    <t>Korn</t>
    <phoneticPr fontId="1" type="noConversion"/>
  </si>
  <si>
    <t>Sea breeze room</t>
    <phoneticPr fontId="1" type="noConversion"/>
  </si>
  <si>
    <t>Greenery Room</t>
    <phoneticPr fontId="1" type="noConversion"/>
  </si>
  <si>
    <t>Aqua Pura Room</t>
    <phoneticPr fontId="1" type="noConversion"/>
  </si>
  <si>
    <t>Family suite</t>
    <phoneticPr fontId="1" type="noConversion"/>
  </si>
  <si>
    <t xml:space="preserve">Superior room </t>
    <phoneticPr fontId="1" type="noConversion"/>
  </si>
  <si>
    <t>Deluxe with balcony</t>
    <phoneticPr fontId="1" type="noConversion"/>
  </si>
  <si>
    <t>Phuket Airport Hotel</t>
    <phoneticPr fontId="1" type="noConversion"/>
  </si>
  <si>
    <t>The_westin_siray_bay_resort_and_spa_phuket</t>
  </si>
  <si>
    <t>Superior seaview</t>
    <phoneticPr fontId="1" type="noConversion"/>
  </si>
  <si>
    <t>Deluxe seaview</t>
    <phoneticPr fontId="1" type="noConversion"/>
  </si>
  <si>
    <t>Superior seaview  pool access</t>
    <phoneticPr fontId="1" type="noConversion"/>
  </si>
  <si>
    <t>Indulge suite/Elevation suite</t>
    <phoneticPr fontId="1" type="noConversion"/>
  </si>
  <si>
    <t>Sala pool villa</t>
  </si>
  <si>
    <t>1 Bedroom sala pool villa</t>
    <phoneticPr fontId="1" type="noConversion"/>
  </si>
  <si>
    <t>2 Bedroom sala pool viila</t>
    <phoneticPr fontId="1" type="noConversion"/>
  </si>
  <si>
    <t>Icheck_Inn_Central_Patong</t>
  </si>
  <si>
    <t>076-510776</t>
    <phoneticPr fontId="1" type="noConversion"/>
  </si>
  <si>
    <t>076-335600</t>
    <phoneticPr fontId="1" type="noConversion"/>
  </si>
  <si>
    <t>JJ_Residence</t>
  </si>
  <si>
    <t>Day Light Room</t>
    <phoneticPr fontId="1" type="noConversion"/>
  </si>
  <si>
    <t>Insee</t>
    <phoneticPr fontId="1" type="noConversion"/>
  </si>
  <si>
    <t>PP one day tour</t>
    <phoneticPr fontId="1" type="noConversion"/>
  </si>
  <si>
    <r>
      <t>K</t>
    </r>
    <r>
      <rPr>
        <sz val="12"/>
        <color indexed="8"/>
        <rFont val="宋体"/>
        <family val="3"/>
        <charset val="134"/>
      </rPr>
      <t>ho Yao one day tour</t>
    </r>
    <phoneticPr fontId="1" type="noConversion"/>
  </si>
  <si>
    <t>Prayai_Changthai</t>
  </si>
  <si>
    <t>Program E1</t>
  </si>
  <si>
    <t>Program E2</t>
  </si>
  <si>
    <t>Program E3</t>
  </si>
  <si>
    <t>Program ATV+Elephant A1</t>
    <phoneticPr fontId="1" type="noConversion"/>
  </si>
  <si>
    <t>Program ATV+Elephant A2</t>
  </si>
  <si>
    <t>Program ATV+Elephant A3</t>
  </si>
  <si>
    <t>Superior pool view</t>
    <phoneticPr fontId="1" type="noConversion"/>
  </si>
  <si>
    <t xml:space="preserve">Superior </t>
    <phoneticPr fontId="1" type="noConversion"/>
  </si>
  <si>
    <t>Deluxe</t>
    <phoneticPr fontId="1" type="noConversion"/>
  </si>
  <si>
    <t>Junior suite ocean front</t>
    <phoneticPr fontId="1" type="noConversion"/>
  </si>
  <si>
    <t>.+66-84-1848986</t>
    <phoneticPr fontId="1" type="noConversion"/>
  </si>
  <si>
    <t>Jade</t>
    <phoneticPr fontId="1" type="noConversion"/>
  </si>
  <si>
    <t>TOM</t>
    <phoneticPr fontId="1" type="noConversion"/>
  </si>
  <si>
    <t>AOD</t>
    <phoneticPr fontId="1" type="noConversion"/>
  </si>
  <si>
    <t>Pong</t>
    <phoneticPr fontId="1" type="noConversion"/>
  </si>
  <si>
    <t>.+66-86-7422754</t>
    <phoneticPr fontId="1" type="noConversion"/>
  </si>
  <si>
    <t>Thavorn_palm_beach_resort</t>
  </si>
  <si>
    <t>Premium deluxe</t>
    <phoneticPr fontId="1" type="noConversion"/>
  </si>
  <si>
    <t>1bed room suite</t>
  </si>
  <si>
    <t>076-396090</t>
    <phoneticPr fontId="1" type="noConversion"/>
  </si>
  <si>
    <t>Patong_Beach_Hotel</t>
  </si>
  <si>
    <t>076-340301</t>
    <phoneticPr fontId="1" type="noConversion"/>
  </si>
  <si>
    <t>Seaview room</t>
    <phoneticPr fontId="1" type="noConversion"/>
  </si>
  <si>
    <t>one day tour</t>
    <phoneticPr fontId="1" type="noConversion"/>
  </si>
  <si>
    <t>人数</t>
    <phoneticPr fontId="1" type="noConversion"/>
  </si>
  <si>
    <t>项目</t>
    <phoneticPr fontId="1" type="noConversion"/>
  </si>
  <si>
    <t>Suite room</t>
    <phoneticPr fontId="1" type="noConversion"/>
  </si>
  <si>
    <t>Suite Pool access room</t>
    <phoneticPr fontId="1" type="noConversion"/>
  </si>
  <si>
    <t xml:space="preserve">Family villa </t>
    <phoneticPr fontId="1" type="noConversion"/>
  </si>
  <si>
    <t>.+66-88-8231891</t>
    <phoneticPr fontId="1" type="noConversion"/>
  </si>
  <si>
    <t>.+66-86-9613579</t>
    <phoneticPr fontId="1" type="noConversion"/>
  </si>
  <si>
    <t>Program S1</t>
    <phoneticPr fontId="1" type="noConversion"/>
  </si>
  <si>
    <t>Program S2</t>
    <phoneticPr fontId="1" type="noConversion"/>
  </si>
  <si>
    <t>Natalie ResortKhoktanod Road</t>
    <phoneticPr fontId="1" type="noConversion"/>
  </si>
  <si>
    <t>076-510655</t>
    <phoneticPr fontId="1" type="noConversion"/>
  </si>
  <si>
    <t>Dat</t>
    <phoneticPr fontId="1" type="noConversion"/>
  </si>
  <si>
    <t>.+66-94-5203440</t>
    <phoneticPr fontId="1" type="noConversion"/>
  </si>
  <si>
    <t>Sid</t>
    <phoneticPr fontId="1" type="noConversion"/>
  </si>
  <si>
    <t>.+66-93-7507702</t>
    <phoneticPr fontId="1" type="noConversion"/>
  </si>
  <si>
    <t>Z</t>
    <phoneticPr fontId="1" type="noConversion"/>
  </si>
  <si>
    <t>Village suite</t>
    <phoneticPr fontId="1" type="noConversion"/>
  </si>
  <si>
    <t>Garden suite</t>
  </si>
  <si>
    <t>Patong_merlin_hotel</t>
    <phoneticPr fontId="1" type="noConversion"/>
  </si>
  <si>
    <t>Junior suite</t>
    <phoneticPr fontId="1" type="noConversion"/>
  </si>
  <si>
    <t>Junior suite pool access</t>
    <phoneticPr fontId="1" type="noConversion"/>
  </si>
  <si>
    <t>Club_Med_Phuket</t>
  </si>
  <si>
    <t>076-330456</t>
    <phoneticPr fontId="1" type="noConversion"/>
  </si>
  <si>
    <t>Chanalai_Rimantica</t>
    <phoneticPr fontId="1" type="noConversion"/>
  </si>
  <si>
    <t>076-284209</t>
    <phoneticPr fontId="1" type="noConversion"/>
  </si>
  <si>
    <t>Deluxe ocean view twin</t>
    <phoneticPr fontId="1" type="noConversion"/>
  </si>
  <si>
    <t>Grand thai with natural ocean +bath</t>
    <phoneticPr fontId="1" type="noConversion"/>
  </si>
  <si>
    <r>
      <t>D</t>
    </r>
    <r>
      <rPr>
        <sz val="12"/>
        <color indexed="8"/>
        <rFont val="宋体"/>
        <family val="3"/>
        <charset val="134"/>
      </rPr>
      <t>eluxe with pool access ocean</t>
    </r>
    <phoneticPr fontId="1" type="noConversion"/>
  </si>
  <si>
    <t>Grand thai with private pool</t>
    <phoneticPr fontId="1" type="noConversion"/>
  </si>
  <si>
    <t xml:space="preserve">Grand pool villa ocean </t>
    <phoneticPr fontId="1" type="noConversion"/>
  </si>
  <si>
    <t>Family access pool 2bedroom suite</t>
    <phoneticPr fontId="1" type="noConversion"/>
  </si>
  <si>
    <t>2 bedroom with the pool</t>
    <phoneticPr fontId="1" type="noConversion"/>
  </si>
  <si>
    <t>Amari_Phuket</t>
    <phoneticPr fontId="1" type="noConversion"/>
  </si>
  <si>
    <t>Phuket_William</t>
    <phoneticPr fontId="1" type="noConversion"/>
  </si>
  <si>
    <t>Luxury Raya + Maithon Sunset one day tour by power catamaran</t>
    <phoneticPr fontId="1" type="noConversion"/>
  </si>
  <si>
    <t xml:space="preserve">Luxury Raya + Maithon Sunset one day tour by power catamaran + DSD Diving 1 Time </t>
    <phoneticPr fontId="1" type="noConversion"/>
  </si>
  <si>
    <t xml:space="preserve">Luxury Raya + Maithon Sunset one day tour by power catamaran + DSD Diving 2 Time </t>
    <phoneticPr fontId="1" type="noConversion"/>
  </si>
  <si>
    <t>Sea_quest</t>
  </si>
  <si>
    <t>Raya yai &amp; Coral island Adult</t>
    <phoneticPr fontId="1" type="noConversion"/>
  </si>
  <si>
    <t xml:space="preserve">Studio </t>
    <phoneticPr fontId="1" type="noConversion"/>
  </si>
  <si>
    <r>
      <t>H</t>
    </r>
    <r>
      <rPr>
        <sz val="12"/>
        <color indexed="8"/>
        <rFont val="宋体"/>
        <family val="3"/>
        <charset val="134"/>
      </rPr>
      <t>appy baby studio</t>
    </r>
    <phoneticPr fontId="1" type="noConversion"/>
  </si>
  <si>
    <r>
      <t>F</t>
    </r>
    <r>
      <rPr>
        <sz val="12"/>
        <color indexed="8"/>
        <rFont val="宋体"/>
        <family val="3"/>
        <charset val="134"/>
      </rPr>
      <t>amily suite</t>
    </r>
    <phoneticPr fontId="1" type="noConversion"/>
  </si>
  <si>
    <t>OK TAXI fanco（甲米/Krabi）</t>
    <phoneticPr fontId="1" type="noConversion"/>
  </si>
  <si>
    <t>.+66-87-2836363</t>
    <phoneticPr fontId="1" type="noConversion"/>
  </si>
  <si>
    <t>AD</t>
    <phoneticPr fontId="1" type="noConversion"/>
  </si>
  <si>
    <t>CHD</t>
    <phoneticPr fontId="1" type="noConversion"/>
  </si>
  <si>
    <t>Anantara_Phuket_Layan_resort_and_spa</t>
  </si>
  <si>
    <t>Premier Room</t>
  </si>
  <si>
    <t>Deluxe seaview suite</t>
  </si>
  <si>
    <t xml:space="preserve">Deluxe pool villa </t>
  </si>
  <si>
    <t xml:space="preserve">Sala pool villa </t>
  </si>
  <si>
    <t>Beachfront pool villa</t>
  </si>
  <si>
    <t xml:space="preserve">Beachfron Layan pool villa </t>
    <phoneticPr fontId="1" type="noConversion"/>
  </si>
  <si>
    <t xml:space="preserve">2Bedroom Family pool villa </t>
  </si>
  <si>
    <t>2Bedroom pool villa</t>
    <phoneticPr fontId="1" type="noConversion"/>
  </si>
  <si>
    <t xml:space="preserve">Anantara pool villa </t>
    <phoneticPr fontId="1" type="noConversion"/>
  </si>
  <si>
    <t>076-317200</t>
    <phoneticPr fontId="1" type="noConversion"/>
  </si>
  <si>
    <t>Yoi</t>
    <phoneticPr fontId="1" type="noConversion"/>
  </si>
  <si>
    <t>Noon</t>
    <phoneticPr fontId="1" type="noConversion"/>
  </si>
  <si>
    <t>.+66-85-4739779</t>
    <phoneticPr fontId="1" type="noConversion"/>
  </si>
  <si>
    <t>Chaiyut</t>
    <phoneticPr fontId="1" type="noConversion"/>
  </si>
  <si>
    <t>.+66-81-6073005</t>
    <phoneticPr fontId="1" type="noConversion"/>
  </si>
  <si>
    <t>.+66-91-8015994</t>
    <phoneticPr fontId="1" type="noConversion"/>
  </si>
  <si>
    <t>Morning</t>
    <phoneticPr fontId="1" type="noConversion"/>
  </si>
  <si>
    <t>Afternoon</t>
    <phoneticPr fontId="1" type="noConversion"/>
  </si>
  <si>
    <t>Thai_boxing</t>
  </si>
  <si>
    <t>Ｓtadium seat</t>
    <phoneticPr fontId="1" type="noConversion"/>
  </si>
  <si>
    <t>Ringside</t>
    <phoneticPr fontId="1" type="noConversion"/>
  </si>
  <si>
    <t>VIP seat</t>
    <phoneticPr fontId="1" type="noConversion"/>
  </si>
  <si>
    <t>Baan_Karonburi_Resort</t>
  </si>
  <si>
    <t>Deluxe Garden View</t>
    <phoneticPr fontId="1" type="noConversion"/>
  </si>
  <si>
    <t>Deluxe Ocean View</t>
    <phoneticPr fontId="1" type="noConversion"/>
  </si>
  <si>
    <t>Deluxe Pool View</t>
    <phoneticPr fontId="1" type="noConversion"/>
  </si>
  <si>
    <t>Deluxe Pool Access</t>
    <phoneticPr fontId="1" type="noConversion"/>
  </si>
  <si>
    <t>076-396671</t>
    <phoneticPr fontId="1" type="noConversion"/>
  </si>
  <si>
    <t>Chow</t>
    <phoneticPr fontId="1" type="noConversion"/>
  </si>
  <si>
    <t>.+66-84-8513439</t>
    <phoneticPr fontId="1" type="noConversion"/>
  </si>
  <si>
    <t>Deluxe Lagoon</t>
    <phoneticPr fontId="1" type="noConversion"/>
  </si>
  <si>
    <t>Deluxe Sea view</t>
    <phoneticPr fontId="1" type="noConversion"/>
  </si>
  <si>
    <t>Deluxe Ocean Front</t>
    <phoneticPr fontId="1" type="noConversion"/>
  </si>
  <si>
    <t>Dusit Club</t>
    <phoneticPr fontId="1" type="noConversion"/>
  </si>
  <si>
    <t>Laguna Pool villa</t>
    <phoneticPr fontId="1" type="noConversion"/>
  </si>
  <si>
    <t>Ocean Front Pool villa</t>
    <phoneticPr fontId="1" type="noConversion"/>
  </si>
  <si>
    <t>JJClub</t>
    <phoneticPr fontId="1" type="noConversion"/>
  </si>
  <si>
    <t>【18:30】</t>
    <phoneticPr fontId="1" type="noConversion"/>
  </si>
  <si>
    <t>【20:30】</t>
    <phoneticPr fontId="1" type="noConversion"/>
  </si>
  <si>
    <t>姓名</t>
  </si>
  <si>
    <t>JACH</t>
    <phoneticPr fontId="1" type="noConversion"/>
  </si>
  <si>
    <t>.+66-0994876029</t>
    <phoneticPr fontId="1" type="noConversion"/>
  </si>
  <si>
    <t>Citin_plaza_patong_phuket</t>
  </si>
  <si>
    <t>021-687667</t>
    <phoneticPr fontId="1" type="noConversion"/>
  </si>
  <si>
    <t>Novotel_Phuket_Resort</t>
    <phoneticPr fontId="1" type="noConversion"/>
  </si>
  <si>
    <t>Novotel Phuket  Resort</t>
    <phoneticPr fontId="1" type="noConversion"/>
  </si>
  <si>
    <t>Superior family room</t>
    <phoneticPr fontId="1" type="noConversion"/>
  </si>
  <si>
    <t>Superior family room</t>
    <phoneticPr fontId="1" type="noConversion"/>
  </si>
  <si>
    <t>Suite room</t>
    <phoneticPr fontId="1" type="noConversion"/>
  </si>
  <si>
    <t>076-342777</t>
    <phoneticPr fontId="1" type="noConversion"/>
  </si>
  <si>
    <t>PJ_Patong_Resortel</t>
  </si>
  <si>
    <t>076-366288</t>
    <phoneticPr fontId="1" type="noConversion"/>
  </si>
  <si>
    <t>Love_andaman</t>
  </si>
  <si>
    <t>Kao Maiton one day tour with seafood</t>
    <phoneticPr fontId="1" type="noConversion"/>
  </si>
  <si>
    <t>Racha+Maiton one day tour with seafood</t>
  </si>
  <si>
    <t>Tar_zan_Adventure</t>
  </si>
  <si>
    <t>【09:00--12:00】</t>
    <phoneticPr fontId="1" type="noConversion"/>
  </si>
  <si>
    <t>【14:00--17:00】</t>
    <phoneticPr fontId="1" type="noConversion"/>
  </si>
  <si>
    <t>Dusit_Thani_Laguna_Hotel</t>
    <phoneticPr fontId="1" type="noConversion"/>
  </si>
  <si>
    <t>076-362999</t>
    <phoneticPr fontId="1" type="noConversion"/>
  </si>
  <si>
    <t>076-303300</t>
    <phoneticPr fontId="1" type="noConversion"/>
  </si>
  <si>
    <t>DoubleTree_Resort_by_Hilton</t>
  </si>
  <si>
    <t>Baan_Laimai_Beach_Resort</t>
  </si>
  <si>
    <t>076-292956</t>
    <phoneticPr fontId="1" type="noConversion"/>
  </si>
  <si>
    <t>Sukko_spa</t>
  </si>
  <si>
    <t>90MIN</t>
    <phoneticPr fontId="1" type="noConversion"/>
  </si>
  <si>
    <t>Kiat</t>
    <phoneticPr fontId="1" type="noConversion"/>
  </si>
  <si>
    <t>.+66-81-3623833</t>
    <phoneticPr fontId="1" type="noConversion"/>
  </si>
  <si>
    <t>Man</t>
    <phoneticPr fontId="1" type="noConversion"/>
  </si>
  <si>
    <t>.+66-89-6484937</t>
    <phoneticPr fontId="1" type="noConversion"/>
  </si>
  <si>
    <t>Ananta_Burin_resort</t>
  </si>
  <si>
    <t>Superior room</t>
    <phoneticPr fontId="1" type="noConversion"/>
  </si>
  <si>
    <t>075-661551</t>
    <phoneticPr fontId="1" type="noConversion"/>
  </si>
  <si>
    <t>Arayaburi_resort</t>
    <phoneticPr fontId="1" type="noConversion"/>
  </si>
  <si>
    <t>075-601127</t>
    <phoneticPr fontId="1" type="noConversion"/>
  </si>
  <si>
    <t>Ayara_Kamala_Resort_and_Spa</t>
    <phoneticPr fontId="1" type="noConversion"/>
  </si>
  <si>
    <t>076-310777</t>
    <phoneticPr fontId="1" type="noConversion"/>
  </si>
  <si>
    <t>Banman_Residence</t>
    <phoneticPr fontId="1" type="noConversion"/>
  </si>
  <si>
    <t>076-310999</t>
    <phoneticPr fontId="1" type="noConversion"/>
  </si>
  <si>
    <t>Banthai_beach_resort</t>
    <phoneticPr fontId="1" type="noConversion"/>
  </si>
  <si>
    <t>076-340850-4</t>
    <phoneticPr fontId="1" type="noConversion"/>
  </si>
  <si>
    <t>U</t>
    <phoneticPr fontId="1" type="noConversion"/>
  </si>
  <si>
    <t>U_Zenmaya_Phuket_Resort</t>
  </si>
  <si>
    <t>Superior</t>
    <phoneticPr fontId="1" type="noConversion"/>
  </si>
  <si>
    <t>Deluxe seaview</t>
    <phoneticPr fontId="1" type="noConversion"/>
  </si>
  <si>
    <t>Deluxe seaveiw pool access</t>
    <phoneticPr fontId="1" type="noConversion"/>
  </si>
  <si>
    <t>076-336888</t>
    <phoneticPr fontId="1" type="noConversion"/>
  </si>
  <si>
    <t>PP+EGG</t>
    <phoneticPr fontId="1" type="noConversion"/>
  </si>
  <si>
    <t xml:space="preserve">Luxury grand room </t>
    <phoneticPr fontId="1" type="noConversion"/>
  </si>
  <si>
    <t>Krabi_resort</t>
  </si>
  <si>
    <t>075-637030-3</t>
    <phoneticPr fontId="1" type="noConversion"/>
  </si>
  <si>
    <t>Sugar_Palm_Grand_Hillside</t>
  </si>
  <si>
    <t>Grand deluxe</t>
    <phoneticPr fontId="1" type="noConversion"/>
  </si>
  <si>
    <r>
      <t>G</t>
    </r>
    <r>
      <rPr>
        <sz val="12"/>
        <color indexed="8"/>
        <rFont val="宋体"/>
        <family val="3"/>
        <charset val="134"/>
      </rPr>
      <t>rand deluxe jacuzzi</t>
    </r>
    <phoneticPr fontId="1" type="noConversion"/>
  </si>
  <si>
    <r>
      <t>G</t>
    </r>
    <r>
      <rPr>
        <sz val="12"/>
        <color indexed="8"/>
        <rFont val="宋体"/>
        <family val="3"/>
        <charset val="134"/>
      </rPr>
      <t>rand pool access</t>
    </r>
    <phoneticPr fontId="1" type="noConversion"/>
  </si>
  <si>
    <t>076-330388</t>
    <phoneticPr fontId="1" type="noConversion"/>
  </si>
  <si>
    <t>Sugar_marina_resort_fashion</t>
    <phoneticPr fontId="1" type="noConversion"/>
  </si>
  <si>
    <t>Sunwing_Resort_Kamala_Beach</t>
    <phoneticPr fontId="1" type="noConversion"/>
  </si>
  <si>
    <t>076-371650</t>
    <phoneticPr fontId="1" type="noConversion"/>
  </si>
  <si>
    <t>降落时间</t>
    <phoneticPr fontId="1" type="noConversion"/>
  </si>
  <si>
    <t>送机时间</t>
    <phoneticPr fontId="1" type="noConversion"/>
  </si>
  <si>
    <r>
      <t>Yod</t>
    </r>
    <r>
      <rPr>
        <sz val="14"/>
        <rFont val="宋体"/>
        <family val="3"/>
        <charset val="134"/>
      </rPr>
      <t>（</t>
    </r>
    <r>
      <rPr>
        <sz val="14"/>
        <rFont val="Angsana New"/>
        <family val="1"/>
      </rPr>
      <t>JJ travel</t>
    </r>
    <r>
      <rPr>
        <sz val="14"/>
        <rFont val="宋体"/>
        <family val="3"/>
        <charset val="134"/>
      </rPr>
      <t>）</t>
    </r>
    <phoneticPr fontId="1" type="noConversion"/>
  </si>
  <si>
    <t>.+66-81-7874157</t>
    <phoneticPr fontId="1" type="noConversion"/>
  </si>
  <si>
    <t>Bangkai(บังไก่)</t>
    <phoneticPr fontId="1" type="noConversion"/>
  </si>
  <si>
    <t>Bangchai(บังชัย)</t>
    <phoneticPr fontId="1" type="noConversion"/>
  </si>
  <si>
    <t>.+66-93-7174088/.+66-89-8885711(แป้ง)</t>
    <phoneticPr fontId="1" type="noConversion"/>
  </si>
  <si>
    <t>.+66-81-3676511/.+66-98-7486511</t>
    <phoneticPr fontId="1" type="noConversion"/>
  </si>
  <si>
    <t>Mirage_patong</t>
    <phoneticPr fontId="1" type="noConversion"/>
  </si>
  <si>
    <t>076-540961</t>
    <phoneticPr fontId="1" type="noConversion"/>
  </si>
  <si>
    <t>Mandarava_Resort_and_Spa_Karon_Beach</t>
    <phoneticPr fontId="1" type="noConversion"/>
  </si>
  <si>
    <t>Woraburi_hotels_and_resorts</t>
    <phoneticPr fontId="1" type="noConversion"/>
  </si>
  <si>
    <t>Zeavola_Resort_Phi_Phi_Island</t>
    <phoneticPr fontId="1" type="noConversion"/>
  </si>
  <si>
    <t>075-627000</t>
    <phoneticPr fontId="1" type="noConversion"/>
  </si>
  <si>
    <t>S+D</t>
    <phoneticPr fontId="1" type="noConversion"/>
  </si>
  <si>
    <t>Nonthasak</t>
    <phoneticPr fontId="1" type="noConversion"/>
  </si>
  <si>
    <r>
      <t>t</t>
    </r>
    <r>
      <rPr>
        <sz val="12"/>
        <color indexed="8"/>
        <rFont val="宋体"/>
        <family val="3"/>
        <charset val="134"/>
      </rPr>
      <t>ick</t>
    </r>
    <phoneticPr fontId="1" type="noConversion"/>
  </si>
  <si>
    <t>Deevana_plaza_krabi</t>
  </si>
  <si>
    <t>Deluxe room</t>
    <phoneticPr fontId="1" type="noConversion"/>
  </si>
  <si>
    <t>Permier room</t>
    <phoneticPr fontId="1" type="noConversion"/>
  </si>
  <si>
    <t>075-639999</t>
    <phoneticPr fontId="1" type="noConversion"/>
  </si>
  <si>
    <t>075-626388</t>
    <phoneticPr fontId="1" type="noConversion"/>
  </si>
  <si>
    <t>IBIS_styles_krabi_aonang</t>
    <phoneticPr fontId="1" type="noConversion"/>
  </si>
  <si>
    <t>Superior room</t>
    <phoneticPr fontId="1" type="noConversion"/>
  </si>
  <si>
    <t>The_Kee_Resort_and_Spa</t>
  </si>
  <si>
    <r>
      <t>D</t>
    </r>
    <r>
      <rPr>
        <sz val="12"/>
        <color indexed="8"/>
        <rFont val="宋体"/>
        <family val="3"/>
        <charset val="134"/>
      </rPr>
      <t>eluxe city view</t>
    </r>
    <phoneticPr fontId="1" type="noConversion"/>
  </si>
  <si>
    <r>
      <t>D</t>
    </r>
    <r>
      <rPr>
        <sz val="12"/>
        <color indexed="8"/>
        <rFont val="宋体"/>
        <family val="3"/>
        <charset val="134"/>
      </rPr>
      <t>eluxe pool view</t>
    </r>
    <phoneticPr fontId="1" type="noConversion"/>
  </si>
  <si>
    <t>Deluxe jacuzzi</t>
    <phoneticPr fontId="1" type="noConversion"/>
  </si>
  <si>
    <t>076-335888</t>
    <phoneticPr fontId="1" type="noConversion"/>
  </si>
  <si>
    <t>Wyndham_Sea_Pearl_Resort_Phuke</t>
  </si>
  <si>
    <t xml:space="preserve">Deluxe pool access </t>
    <phoneticPr fontId="1" type="noConversion"/>
  </si>
  <si>
    <r>
      <t>D</t>
    </r>
    <r>
      <rPr>
        <sz val="12"/>
        <color indexed="8"/>
        <rFont val="宋体"/>
        <family val="3"/>
        <charset val="134"/>
      </rPr>
      <t>eluxe suite pool access</t>
    </r>
    <phoneticPr fontId="1" type="noConversion"/>
  </si>
  <si>
    <t>076-303500</t>
    <phoneticPr fontId="1" type="noConversion"/>
  </si>
  <si>
    <t>途牛</t>
    <phoneticPr fontId="1" type="noConversion"/>
  </si>
  <si>
    <t>护照</t>
  </si>
  <si>
    <t>Chada_beach_resort_and_spa_koh_lanta</t>
  </si>
  <si>
    <t>Silver suite</t>
  </si>
  <si>
    <t>Emerald suite</t>
    <phoneticPr fontId="1" type="noConversion"/>
  </si>
  <si>
    <t>Gold Suite(Pool access)</t>
    <phoneticPr fontId="1" type="noConversion"/>
  </si>
  <si>
    <t>Platinum Suite (2 Bedroom)</t>
    <phoneticPr fontId="1" type="noConversion"/>
  </si>
  <si>
    <t>Diamond Villa (Pool villa)</t>
    <phoneticPr fontId="1" type="noConversion"/>
  </si>
  <si>
    <t>075-668124-7</t>
    <phoneticPr fontId="1" type="noConversion"/>
  </si>
  <si>
    <t>女</t>
  </si>
  <si>
    <t>    </t>
  </si>
  <si>
    <t>男</t>
  </si>
  <si>
    <t>DBL quietroom highfloor</t>
    <phoneticPr fontId="1" type="noConversion"/>
  </si>
  <si>
    <t>Aonang_Ayodhaya_Suite_Resort_and_Spa</t>
  </si>
  <si>
    <t>075-661555</t>
    <phoneticPr fontId="1" type="noConversion"/>
  </si>
  <si>
    <t>Topaz deluxe room</t>
    <phoneticPr fontId="1" type="noConversion"/>
  </si>
  <si>
    <t>0001-01-01</t>
  </si>
  <si>
    <t>Boathouse_by_Montara</t>
  </si>
  <si>
    <t>Deluxe beachfront</t>
    <phoneticPr fontId="1" type="noConversion"/>
  </si>
  <si>
    <r>
      <t>D</t>
    </r>
    <r>
      <rPr>
        <sz val="12"/>
        <color indexed="8"/>
        <rFont val="宋体"/>
        <family val="3"/>
        <charset val="134"/>
      </rPr>
      <t>eluxe seaview</t>
    </r>
    <phoneticPr fontId="1" type="noConversion"/>
  </si>
  <si>
    <t>Family seaview suite</t>
    <phoneticPr fontId="1" type="noConversion"/>
  </si>
  <si>
    <t>076-330015</t>
    <phoneticPr fontId="1" type="noConversion"/>
  </si>
  <si>
    <t>Best_western_patong_beach_resort</t>
    <phoneticPr fontId="1" type="noConversion"/>
  </si>
  <si>
    <t>076-320210</t>
    <phoneticPr fontId="1" type="noConversion"/>
  </si>
  <si>
    <t>Phuket_orchid_resort_and_spa</t>
  </si>
  <si>
    <t>OZ747</t>
  </si>
  <si>
    <t>OZ748</t>
  </si>
  <si>
    <t>胡伟</t>
  </si>
  <si>
    <t>HU WEI</t>
  </si>
  <si>
    <t>刘璐</t>
  </si>
  <si>
    <t>LIU LU</t>
  </si>
  <si>
    <t>董苏茹</t>
  </si>
  <si>
    <t>DONG SURU</t>
  </si>
  <si>
    <t>崔燕</t>
  </si>
  <si>
    <t>CUI YAN</t>
  </si>
  <si>
    <t>李香辉</t>
  </si>
  <si>
    <t>LI XIANGHUI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</si>
</sst>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10000]d/m/yyyy;@"/>
  </numFmts>
  <fonts count="78" x14ac:knownFonts="1">
    <font>
      <sz val="12"/>
      <color indexed="8"/>
      <name val="宋体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7"/>
      <color indexed="8"/>
      <name val="Arial"/>
      <family val="2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6"/>
      <color indexed="8"/>
      <name val="宋体"/>
      <family val="3"/>
      <charset val="134"/>
    </font>
    <font>
      <b/>
      <sz val="10"/>
      <color indexed="10"/>
      <name val="Arial"/>
      <family val="2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Angsana New"/>
      <family val="1"/>
    </font>
    <font>
      <sz val="16"/>
      <color indexed="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2"/>
      <color indexed="10"/>
      <name val="宋体"/>
      <family val="3"/>
      <charset val="134"/>
      <scheme val="minor"/>
    </font>
    <font>
      <sz val="24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4"/>
      <color rgb="FF333333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8"/>
      <color rgb="FF666666"/>
      <name val="Times New Roman"/>
      <family val="1"/>
    </font>
    <font>
      <b/>
      <sz val="12"/>
      <color indexed="8"/>
      <name val="MingLiU"/>
      <family val="3"/>
      <charset val="136"/>
    </font>
    <font>
      <b/>
      <sz val="12"/>
      <color indexed="8"/>
      <name val="Tahoma"/>
      <family val="2"/>
    </font>
    <font>
      <sz val="12"/>
      <color rgb="FFFF0000"/>
      <name val="宋体"/>
      <family val="3"/>
      <charset val="134"/>
    </font>
    <font>
      <sz val="16"/>
      <color rgb="FFFF0000"/>
      <name val="Arial"/>
      <family val="2"/>
    </font>
    <font>
      <b/>
      <sz val="14"/>
      <color rgb="FF000000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10"/>
      <name val="宋体"/>
      <family val="3"/>
      <charset val="134"/>
    </font>
    <font>
      <sz val="16"/>
      <name val="Angsana New"/>
      <family val="1"/>
    </font>
    <font>
      <b/>
      <sz val="14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6"/>
      <color rgb="FF0070C0"/>
      <name val="宋体"/>
      <family val="3"/>
      <charset val="134"/>
    </font>
    <font>
      <b/>
      <sz val="12"/>
      <color theme="5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4.4"/>
      <color rgb="FFFF00FF"/>
      <name val="宋体"/>
      <family val="3"/>
      <charset val="134"/>
    </font>
    <font>
      <sz val="10"/>
      <color rgb="FFFF00FF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8"/>
      <color rgb="FFFF0000"/>
      <name val="Arial"/>
      <family val="2"/>
    </font>
    <font>
      <sz val="95"/>
      <color rgb="FF072CCB"/>
      <name val="宋体"/>
      <family val="3"/>
      <charset val="134"/>
    </font>
    <font>
      <b/>
      <sz val="72"/>
      <color theme="9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60"/>
      <color theme="9"/>
      <name val="宋体"/>
      <family val="3"/>
      <charset val="134"/>
      <scheme val="major"/>
    </font>
    <font>
      <b/>
      <sz val="22"/>
      <color indexed="8"/>
      <name val="宋体"/>
      <family val="3"/>
      <charset val="134"/>
    </font>
    <font>
      <b/>
      <sz val="22"/>
      <color rgb="FF00206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 Unicode MS"/>
      <family val="2"/>
      <charset val="134"/>
    </font>
    <font>
      <b/>
      <sz val="36"/>
      <name val="宋体"/>
      <family val="3"/>
      <charset val="134"/>
      <scheme val="minor"/>
    </font>
    <font>
      <sz val="14"/>
      <color rgb="FF333333"/>
      <name val="黑体"/>
      <family val="3"/>
      <charset val="134"/>
    </font>
    <font>
      <sz val="18"/>
      <name val="宋体"/>
      <family val="1"/>
      <scheme val="minor"/>
    </font>
    <font>
      <sz val="14"/>
      <name val="Angsana New"/>
      <family val="1"/>
    </font>
    <font>
      <sz val="14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4"/>
      <color rgb="FF4AAE00"/>
      <name val="微软雅黑"/>
      <family val="2"/>
      <charset val="134"/>
    </font>
    <font>
      <u/>
      <sz val="12"/>
      <color theme="1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B0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176" fontId="8" fillId="0" borderId="0" xfId="0" applyNumberFormat="1" applyFont="1" applyBorder="1">
      <alignment vertical="center"/>
    </xf>
    <xf numFmtId="14" fontId="8" fillId="0" borderId="0" xfId="0" applyNumberFormat="1" applyFont="1" applyBorder="1">
      <alignment vertical="center"/>
    </xf>
    <xf numFmtId="0" fontId="11" fillId="2" borderId="5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0" fillId="2" borderId="3" xfId="0" applyFont="1" applyFill="1" applyBorder="1" applyAlignment="1">
      <alignment horizontal="center" wrapText="1"/>
    </xf>
    <xf numFmtId="0" fontId="0" fillId="0" borderId="0" xfId="0" applyFill="1" applyBorder="1">
      <alignment vertical="center"/>
    </xf>
    <xf numFmtId="176" fontId="8" fillId="0" borderId="0" xfId="0" applyNumberFormat="1" applyFont="1" applyBorder="1" applyAlignment="1">
      <alignment horizontal="right" vertical="center"/>
    </xf>
    <xf numFmtId="14" fontId="8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2" borderId="1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>
      <alignment vertical="center"/>
    </xf>
    <xf numFmtId="14" fontId="22" fillId="0" borderId="1" xfId="0" applyNumberFormat="1" applyFont="1" applyBorder="1">
      <alignment vertical="center"/>
    </xf>
    <xf numFmtId="0" fontId="22" fillId="0" borderId="8" xfId="0" applyFont="1" applyBorder="1">
      <alignment vertical="center"/>
    </xf>
    <xf numFmtId="0" fontId="23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7" fillId="4" borderId="17" xfId="0" applyFont="1" applyFill="1" applyBorder="1" applyAlignment="1"/>
    <xf numFmtId="0" fontId="26" fillId="0" borderId="17" xfId="0" applyFont="1" applyBorder="1" applyAlignment="1"/>
    <xf numFmtId="0" fontId="22" fillId="0" borderId="17" xfId="0" applyFont="1" applyBorder="1" applyAlignment="1"/>
    <xf numFmtId="0" fontId="24" fillId="4" borderId="18" xfId="0" applyFont="1" applyFill="1" applyBorder="1" applyAlignment="1"/>
    <xf numFmtId="0" fontId="24" fillId="4" borderId="19" xfId="0" applyFont="1" applyFill="1" applyBorder="1" applyAlignment="1"/>
    <xf numFmtId="0" fontId="24" fillId="3" borderId="13" xfId="0" applyFont="1" applyFill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" fillId="0" borderId="34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4" fillId="4" borderId="17" xfId="0" applyFont="1" applyFill="1" applyBorder="1" applyAlignment="1"/>
    <xf numFmtId="0" fontId="2" fillId="0" borderId="34" xfId="0" applyFont="1" applyBorder="1" applyAlignment="1">
      <alignment horizontal="right" wrapText="1"/>
    </xf>
    <xf numFmtId="0" fontId="2" fillId="5" borderId="34" xfId="0" applyFont="1" applyFill="1" applyBorder="1" applyAlignment="1">
      <alignment horizontal="right" wrapText="1"/>
    </xf>
    <xf numFmtId="0" fontId="2" fillId="6" borderId="34" xfId="0" applyFont="1" applyFill="1" applyBorder="1" applyAlignment="1">
      <alignment horizontal="right" wrapText="1"/>
    </xf>
    <xf numFmtId="0" fontId="2" fillId="0" borderId="34" xfId="0" applyFont="1" applyBorder="1" applyAlignment="1">
      <alignment horizontal="center" wrapText="1"/>
    </xf>
    <xf numFmtId="0" fontId="2" fillId="0" borderId="33" xfId="0" applyFont="1" applyBorder="1" applyAlignment="1">
      <alignment vertical="center" wrapText="1"/>
    </xf>
    <xf numFmtId="20" fontId="22" fillId="0" borderId="0" xfId="0" applyNumberFormat="1" applyFont="1" applyBorder="1" applyAlignment="1">
      <alignment horizontal="center" vertical="center"/>
    </xf>
    <xf numFmtId="20" fontId="18" fillId="0" borderId="0" xfId="0" applyNumberFormat="1" applyFont="1">
      <alignment vertical="center"/>
    </xf>
    <xf numFmtId="20" fontId="2" fillId="0" borderId="34" xfId="0" applyNumberFormat="1" applyFont="1" applyBorder="1" applyAlignment="1">
      <alignment horizontal="center" wrapText="1"/>
    </xf>
    <xf numFmtId="14" fontId="0" fillId="0" borderId="0" xfId="0" applyNumberFormat="1">
      <alignment vertical="center"/>
    </xf>
    <xf numFmtId="0" fontId="38" fillId="0" borderId="6" xfId="0" applyFont="1" applyBorder="1">
      <alignment vertical="center"/>
    </xf>
    <xf numFmtId="0" fontId="39" fillId="0" borderId="6" xfId="0" applyFont="1" applyBorder="1">
      <alignment vertical="center"/>
    </xf>
    <xf numFmtId="0" fontId="0" fillId="0" borderId="6" xfId="0" applyBorder="1">
      <alignment vertical="center"/>
    </xf>
    <xf numFmtId="14" fontId="39" fillId="7" borderId="6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0" fillId="7" borderId="40" xfId="0" applyFill="1" applyBorder="1">
      <alignment vertical="center"/>
    </xf>
    <xf numFmtId="0" fontId="0" fillId="7" borderId="41" xfId="0" applyFill="1" applyBorder="1">
      <alignment vertical="center"/>
    </xf>
    <xf numFmtId="0" fontId="35" fillId="0" borderId="0" xfId="0" applyFont="1">
      <alignment vertical="center"/>
    </xf>
    <xf numFmtId="0" fontId="4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20" fontId="47" fillId="0" borderId="0" xfId="0" applyNumberFormat="1" applyFont="1">
      <alignment vertical="center"/>
    </xf>
    <xf numFmtId="0" fontId="0" fillId="7" borderId="4" xfId="0" applyFill="1" applyBorder="1">
      <alignment vertical="center"/>
    </xf>
    <xf numFmtId="0" fontId="0" fillId="7" borderId="31" xfId="0" applyFill="1" applyBorder="1">
      <alignment vertical="center"/>
    </xf>
    <xf numFmtId="0" fontId="0" fillId="7" borderId="42" xfId="0" applyFill="1" applyBorder="1">
      <alignment vertical="center"/>
    </xf>
    <xf numFmtId="20" fontId="8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6" xfId="0" applyFont="1" applyFill="1" applyBorder="1" applyAlignment="1">
      <alignment vertical="center"/>
    </xf>
    <xf numFmtId="0" fontId="50" fillId="9" borderId="17" xfId="0" applyFont="1" applyFill="1" applyBorder="1" applyAlignment="1">
      <alignment horizontal="center" vertical="center" wrapText="1"/>
    </xf>
    <xf numFmtId="0" fontId="50" fillId="9" borderId="2" xfId="0" applyFont="1" applyFill="1" applyBorder="1" applyAlignment="1">
      <alignment vertical="center"/>
    </xf>
    <xf numFmtId="0" fontId="50" fillId="8" borderId="6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51" fillId="0" borderId="0" xfId="0" applyFont="1">
      <alignment vertical="center"/>
    </xf>
    <xf numFmtId="0" fontId="51" fillId="1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2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7" fillId="4" borderId="17" xfId="0" applyFont="1" applyFill="1" applyBorder="1" applyAlignment="1">
      <alignment wrapText="1"/>
    </xf>
    <xf numFmtId="0" fontId="52" fillId="0" borderId="0" xfId="0" applyFont="1">
      <alignment vertical="center"/>
    </xf>
    <xf numFmtId="14" fontId="39" fillId="7" borderId="0" xfId="0" applyNumberFormat="1" applyFont="1" applyFill="1" applyBorder="1" applyAlignment="1">
      <alignment horizontal="center" vertical="center" wrapText="1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14" fontId="39" fillId="7" borderId="39" xfId="0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7" fillId="0" borderId="33" xfId="0" applyFont="1" applyBorder="1">
      <alignment vertical="center"/>
    </xf>
    <xf numFmtId="0" fontId="40" fillId="0" borderId="33" xfId="0" applyFont="1" applyBorder="1" applyAlignment="1">
      <alignment vertical="center" wrapText="1"/>
    </xf>
    <xf numFmtId="0" fontId="56" fillId="11" borderId="33" xfId="0" applyFont="1" applyFill="1" applyBorder="1" applyAlignment="1"/>
    <xf numFmtId="0" fontId="45" fillId="0" borderId="0" xfId="0" applyFont="1" applyAlignment="1">
      <alignment horizontal="left" vertical="center"/>
    </xf>
    <xf numFmtId="14" fontId="39" fillId="7" borderId="45" xfId="0" applyNumberFormat="1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/>
    </xf>
    <xf numFmtId="14" fontId="39" fillId="0" borderId="0" xfId="0" applyNumberFormat="1" applyFont="1">
      <alignment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39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20" fontId="6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8" fillId="0" borderId="6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2" fillId="0" borderId="0" xfId="0" applyFont="1" applyBorder="1" applyAlignment="1">
      <alignment vertical="top" wrapText="1"/>
    </xf>
    <xf numFmtId="0" fontId="61" fillId="0" borderId="0" xfId="0" applyFont="1" applyBorder="1" applyAlignment="1">
      <alignment vertical="center"/>
    </xf>
    <xf numFmtId="14" fontId="22" fillId="0" borderId="13" xfId="0" applyNumberFormat="1" applyFont="1" applyBorder="1" applyAlignment="1">
      <alignment horizontal="center" vertical="center"/>
    </xf>
    <xf numFmtId="14" fontId="22" fillId="0" borderId="15" xfId="0" applyNumberFormat="1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16" xfId="0" applyFont="1" applyBorder="1">
      <alignment vertical="center"/>
    </xf>
    <xf numFmtId="0" fontId="58" fillId="0" borderId="46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65" fillId="0" borderId="0" xfId="0" applyFont="1">
      <alignment vertical="center"/>
    </xf>
    <xf numFmtId="0" fontId="66" fillId="0" borderId="0" xfId="0" applyFont="1" applyAlignment="1">
      <alignment horizontal="center" vertical="center"/>
    </xf>
    <xf numFmtId="0" fontId="23" fillId="2" borderId="10" xfId="0" applyFont="1" applyFill="1" applyBorder="1" applyAlignment="1">
      <alignment horizontal="center" wrapText="1"/>
    </xf>
    <xf numFmtId="0" fontId="25" fillId="3" borderId="1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wrapText="1"/>
    </xf>
    <xf numFmtId="0" fontId="30" fillId="0" borderId="21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7" xfId="0" applyFont="1" applyBorder="1" applyAlignment="1"/>
    <xf numFmtId="20" fontId="0" fillId="0" borderId="0" xfId="0" applyNumberForma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14" fontId="22" fillId="0" borderId="15" xfId="0" applyNumberFormat="1" applyFont="1" applyBorder="1">
      <alignment vertical="center"/>
    </xf>
    <xf numFmtId="0" fontId="22" fillId="0" borderId="16" xfId="0" applyFont="1" applyBorder="1" applyAlignment="1">
      <alignment vertical="center"/>
    </xf>
    <xf numFmtId="0" fontId="6" fillId="0" borderId="6" xfId="0" applyFont="1" applyBorder="1">
      <alignment vertical="center"/>
    </xf>
    <xf numFmtId="58" fontId="0" fillId="0" borderId="0" xfId="0" applyNumberFormat="1">
      <alignment vertical="center"/>
    </xf>
    <xf numFmtId="20" fontId="35" fillId="0" borderId="0" xfId="0" applyNumberFormat="1" applyFont="1" applyAlignment="1">
      <alignment vertical="center"/>
    </xf>
    <xf numFmtId="14" fontId="70" fillId="0" borderId="0" xfId="0" applyNumberFormat="1" applyFont="1">
      <alignment vertical="center"/>
    </xf>
    <xf numFmtId="0" fontId="71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20" fontId="58" fillId="0" borderId="46" xfId="0" applyNumberFormat="1" applyFont="1" applyFill="1" applyBorder="1" applyAlignment="1">
      <alignment horizontal="left" vertical="center"/>
    </xf>
    <xf numFmtId="0" fontId="74" fillId="7" borderId="36" xfId="0" applyFont="1" applyFill="1" applyBorder="1" applyAlignment="1">
      <alignment horizontal="center" vertical="center" wrapText="1"/>
    </xf>
    <xf numFmtId="0" fontId="74" fillId="7" borderId="36" xfId="0" applyFont="1" applyFill="1" applyBorder="1" applyAlignment="1">
      <alignment horizontal="center" vertical="center"/>
    </xf>
    <xf numFmtId="0" fontId="74" fillId="7" borderId="37" xfId="0" applyFont="1" applyFill="1" applyBorder="1" applyAlignment="1">
      <alignment horizontal="center" vertical="center" wrapText="1"/>
    </xf>
    <xf numFmtId="0" fontId="74" fillId="7" borderId="39" xfId="0" applyFont="1" applyFill="1" applyBorder="1" applyAlignment="1">
      <alignment horizontal="center" vertical="center" wrapText="1"/>
    </xf>
    <xf numFmtId="0" fontId="74" fillId="7" borderId="39" xfId="0" applyFont="1" applyFill="1" applyBorder="1" applyAlignment="1">
      <alignment horizontal="center" vertical="center"/>
    </xf>
    <xf numFmtId="0" fontId="74" fillId="7" borderId="45" xfId="0" applyFont="1" applyFill="1" applyBorder="1" applyAlignment="1">
      <alignment horizontal="center" vertical="center" wrapText="1"/>
    </xf>
    <xf numFmtId="14" fontId="75" fillId="0" borderId="0" xfId="0" applyNumberFormat="1" applyFont="1">
      <alignment vertical="center"/>
    </xf>
    <xf numFmtId="14" fontId="74" fillId="7" borderId="39" xfId="0" applyNumberFormat="1" applyFont="1" applyFill="1" applyBorder="1" applyAlignment="1">
      <alignment horizontal="center" vertical="center"/>
    </xf>
    <xf numFmtId="0" fontId="76" fillId="0" borderId="0" xfId="0" applyFont="1">
      <alignment vertical="center"/>
    </xf>
    <xf numFmtId="14" fontId="47" fillId="0" borderId="0" xfId="0" applyNumberFormat="1" applyFont="1">
      <alignment vertical="center"/>
    </xf>
    <xf numFmtId="14" fontId="74" fillId="7" borderId="36" xfId="0" applyNumberFormat="1" applyFont="1" applyFill="1" applyBorder="1" applyAlignment="1">
      <alignment horizontal="center" vertical="center"/>
    </xf>
    <xf numFmtId="0" fontId="77" fillId="7" borderId="45" xfId="1" applyFill="1" applyBorder="1" applyAlignment="1">
      <alignment horizontal="center" vertical="center" wrapText="1"/>
    </xf>
    <xf numFmtId="0" fontId="42" fillId="7" borderId="35" xfId="0" applyFont="1" applyFill="1" applyBorder="1" applyAlignment="1">
      <alignment horizontal="center" vertical="center" wrapText="1"/>
    </xf>
    <xf numFmtId="0" fontId="42" fillId="7" borderId="38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19" fillId="2" borderId="17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14" fontId="24" fillId="3" borderId="1" xfId="0" applyNumberFormat="1" applyFont="1" applyFill="1" applyBorder="1" applyAlignment="1">
      <alignment horizontal="center" wrapText="1"/>
    </xf>
    <xf numFmtId="14" fontId="24" fillId="3" borderId="6" xfId="0" applyNumberFormat="1" applyFont="1" applyFill="1" applyBorder="1" applyAlignment="1">
      <alignment horizontal="center" wrapText="1"/>
    </xf>
    <xf numFmtId="0" fontId="25" fillId="2" borderId="23" xfId="0" applyFont="1" applyFill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31" fillId="0" borderId="0" xfId="0" applyNumberFormat="1" applyFont="1" applyBorder="1" applyAlignment="1">
      <alignment horizontal="left" vertical="center"/>
    </xf>
    <xf numFmtId="0" fontId="25" fillId="2" borderId="26" xfId="0" applyFont="1" applyFill="1" applyBorder="1" applyAlignment="1">
      <alignment horizontal="center" wrapText="1"/>
    </xf>
    <xf numFmtId="0" fontId="25" fillId="2" borderId="27" xfId="0" applyFont="1" applyFill="1" applyBorder="1" applyAlignment="1">
      <alignment horizontal="center" wrapText="1"/>
    </xf>
    <xf numFmtId="0" fontId="25" fillId="2" borderId="28" xfId="0" applyFont="1" applyFill="1" applyBorder="1" applyAlignment="1">
      <alignment horizontal="center" wrapText="1"/>
    </xf>
    <xf numFmtId="0" fontId="24" fillId="3" borderId="1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69" fillId="0" borderId="0" xfId="0" applyFont="1" applyAlignment="1">
      <alignment horizontal="left" vertical="center" textRotation="255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wrapText="1"/>
    </xf>
    <xf numFmtId="0" fontId="25" fillId="0" borderId="28" xfId="0" applyFont="1" applyBorder="1" applyAlignment="1">
      <alignment horizontal="center" wrapText="1"/>
    </xf>
    <xf numFmtId="2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54" fillId="0" borderId="44" xfId="0" applyFont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33" fillId="0" borderId="4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right" vertical="center" wrapText="1"/>
    </xf>
    <xf numFmtId="0" fontId="64" fillId="0" borderId="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5"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</dxfs>
  <tableStyles count="0" defaultTableStyle="TableStyleMedium9" defaultPivotStyle="PivotStyleLight16"/>
  <colors>
    <mruColors>
      <color rgb="FFF8F8F8"/>
      <color rgb="FFCC0000"/>
      <color rgb="FF660033"/>
      <color rgb="FFFF0066"/>
      <color rgb="FF006666"/>
      <color rgb="FFA52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A0A4C193-F2C1-4fcb-8827-314CF55A85BB}">
      <x15:dxfs count="1">
        <dxf>
          <numFmt numFmtId="177" formatCode=";;;"/>
        </dxf>
      </x15:dxf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6</xdr:row>
      <xdr:rowOff>35835</xdr:rowOff>
    </xdr:from>
    <xdr:ext cx="8435200" cy="442504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1" y="2067835"/>
          <a:ext cx="8435200" cy="44250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59606</xdr:colOff>
      <xdr:row>1</xdr:row>
      <xdr:rowOff>0</xdr:rowOff>
    </xdr:from>
    <xdr:to>
      <xdr:col>8</xdr:col>
      <xdr:colOff>94351</xdr:colOff>
      <xdr:row>9</xdr:row>
      <xdr:rowOff>130175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6" y="174625"/>
          <a:ext cx="554337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透明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28"/>
  <sheetViews>
    <sheetView tabSelected="1" topLeftCell="A10" zoomScale="70" zoomScaleNormal="70" workbookViewId="0">
      <selection activeCell="B19" sqref="B19"/>
    </sheetView>
  </sheetViews>
  <sheetFormatPr defaultRowHeight="22.5" x14ac:dyDescent="0.15"/>
  <cols>
    <col min="1" max="1" width="21.625" style="26" customWidth="1"/>
    <col min="2" max="2" width="18" style="26" customWidth="1"/>
    <col min="3" max="3" width="24.125" style="26" customWidth="1"/>
    <col min="4" max="4" width="24.75" style="26" customWidth="1"/>
    <col min="5" max="5" width="8.75" style="26" customWidth="1"/>
    <col min="6" max="6" width="21" style="26" customWidth="1"/>
    <col min="7" max="7" width="20.5" style="26" customWidth="1"/>
    <col min="8" max="11" width="9" style="26" hidden="1" customWidth="1"/>
    <col min="12" max="12" width="9" style="54" hidden="1" customWidth="1"/>
    <col min="13" max="13" width="12.875" style="54" hidden="1" customWidth="1"/>
    <col min="14" max="14" width="9" style="54" customWidth="1"/>
    <col min="15" max="17" width="9" style="26" customWidth="1"/>
    <col min="18" max="16384" width="9" style="26"/>
  </cols>
  <sheetData>
    <row r="1" spans="1:17" s="40" customFormat="1" ht="29.25" customHeight="1" x14ac:dyDescent="0.15">
      <c r="A1" s="200" t="s">
        <v>0</v>
      </c>
      <c r="B1" s="200"/>
      <c r="C1" s="200"/>
      <c r="D1" s="200"/>
      <c r="E1" s="200"/>
      <c r="F1" s="200"/>
      <c r="G1" s="200"/>
      <c r="L1" s="53"/>
      <c r="M1" s="53"/>
      <c r="N1" s="53"/>
    </row>
    <row r="2" spans="1:17" s="40" customFormat="1" ht="29.25" customHeight="1" x14ac:dyDescent="0.15">
      <c r="A2" s="200" t="s">
        <v>1</v>
      </c>
      <c r="B2" s="200"/>
      <c r="C2" s="200"/>
      <c r="D2" s="200"/>
      <c r="E2" s="200"/>
      <c r="F2" s="200"/>
      <c r="G2" s="200"/>
      <c r="L2" s="53"/>
      <c r="M2" s="53"/>
      <c r="N2" s="53"/>
    </row>
    <row r="3" spans="1:17" s="40" customFormat="1" ht="29.25" customHeight="1" x14ac:dyDescent="0.15">
      <c r="A3" s="201" t="s">
        <v>2</v>
      </c>
      <c r="B3" s="201"/>
      <c r="C3" s="201"/>
      <c r="D3" s="201"/>
      <c r="E3" s="201"/>
      <c r="F3" s="201"/>
      <c r="G3" s="201"/>
      <c r="L3" s="53"/>
      <c r="M3" s="53"/>
      <c r="N3" s="53"/>
    </row>
    <row r="4" spans="1:17" s="40" customFormat="1" ht="29.25" customHeight="1" x14ac:dyDescent="0.15">
      <c r="A4" s="208" t="s">
        <v>764</v>
      </c>
      <c r="B4" s="208"/>
      <c r="C4" s="208"/>
      <c r="D4" s="208"/>
      <c r="E4" s="208"/>
      <c r="F4" s="208"/>
      <c r="G4" s="208"/>
      <c r="L4" s="53"/>
      <c r="M4" s="53"/>
      <c r="N4" s="53"/>
    </row>
    <row r="5" spans="1:17" s="25" customFormat="1" x14ac:dyDescent="0.15">
      <c r="A5" s="39"/>
      <c r="B5" s="202" t="s">
        <v>114</v>
      </c>
      <c r="C5" s="202"/>
      <c r="D5" s="185" t="str">
        <f>'订单信息（booking）'!D3</f>
        <v>1002-O-14149100</v>
      </c>
      <c r="E5" s="185"/>
      <c r="F5" s="185"/>
      <c r="G5" s="39"/>
      <c r="L5" s="53"/>
      <c r="M5" s="53"/>
      <c r="N5" s="53"/>
    </row>
    <row r="6" spans="1:17" ht="22.5" customHeight="1" x14ac:dyDescent="0.15">
      <c r="B6" s="202"/>
      <c r="C6" s="202"/>
      <c r="D6" s="185"/>
      <c r="E6" s="185"/>
      <c r="F6" s="185"/>
      <c r="I6" s="41"/>
    </row>
    <row r="7" spans="1:17" s="126" customFormat="1" ht="119.25" customHeight="1" x14ac:dyDescent="0.15">
      <c r="A7" s="195" t="s">
        <v>727</v>
      </c>
    </row>
    <row r="8" spans="1:17" ht="119.25" customHeight="1" x14ac:dyDescent="0.15">
      <c r="A8" s="195"/>
      <c r="B8" s="126"/>
      <c r="C8" s="126"/>
      <c r="D8" s="126"/>
      <c r="E8" s="126"/>
      <c r="F8" s="126"/>
      <c r="G8" s="126"/>
    </row>
    <row r="9" spans="1:17" ht="119.25" customHeight="1" thickBot="1" x14ac:dyDescent="0.2">
      <c r="A9" s="195"/>
      <c r="B9" s="126"/>
      <c r="C9" s="126"/>
      <c r="D9" s="126"/>
      <c r="E9" s="126"/>
      <c r="F9" s="126"/>
      <c r="G9" s="126"/>
    </row>
    <row r="10" spans="1:17" ht="20.25" customHeight="1" x14ac:dyDescent="0.25">
      <c r="A10" s="186" t="s">
        <v>10</v>
      </c>
      <c r="B10" s="209"/>
      <c r="C10" s="209"/>
      <c r="D10" s="209" t="s">
        <v>7</v>
      </c>
      <c r="E10" s="209"/>
      <c r="F10" s="209"/>
      <c r="G10" s="210"/>
    </row>
    <row r="11" spans="1:17" s="19" customFormat="1" ht="39" customHeight="1" x14ac:dyDescent="0.25">
      <c r="A11" s="20" t="s">
        <v>34</v>
      </c>
      <c r="B11" s="21" t="s">
        <v>4</v>
      </c>
      <c r="C11" s="21" t="s">
        <v>5</v>
      </c>
      <c r="D11" s="21" t="s">
        <v>35</v>
      </c>
      <c r="E11" s="21" t="s">
        <v>26</v>
      </c>
      <c r="F11" s="21" t="s">
        <v>9</v>
      </c>
      <c r="G11" s="22" t="s">
        <v>36</v>
      </c>
      <c r="L11" s="54"/>
      <c r="M11" s="54"/>
      <c r="N11" s="54"/>
      <c r="Q11" s="19" t="s">
        <v>37</v>
      </c>
    </row>
    <row r="12" spans="1:17" ht="66.75" customHeight="1" thickBot="1" x14ac:dyDescent="0.2">
      <c r="A12" s="27" t="str">
        <f>详细信息!J2&amp;详细信息!U28&amp;详细信息!J3</f>
        <v>胡伟 HU WEI</v>
      </c>
      <c r="B12" s="28" t="str">
        <f>'订单信息（booking）'!B4</f>
        <v>途牛</v>
      </c>
      <c r="C12" s="28">
        <f>'订单信息（booking）'!F4</f>
        <v>14149100</v>
      </c>
      <c r="D12" s="29">
        <f>详细信息!C2</f>
        <v>5</v>
      </c>
      <c r="E12" s="29">
        <f>详细信息!D2</f>
        <v>0</v>
      </c>
      <c r="F12" s="29">
        <f>详细信息!E2</f>
        <v>0</v>
      </c>
      <c r="G12" s="138">
        <f>IF('订单信息（booking）'!C8&lt;&gt;"",'订单信息（booking）'!C8,'订单信息（booking）'!C7)</f>
        <v>0</v>
      </c>
      <c r="K12" s="26" t="s">
        <v>20</v>
      </c>
      <c r="M12" s="55" t="s">
        <v>766</v>
      </c>
    </row>
    <row r="13" spans="1:17" x14ac:dyDescent="0.25">
      <c r="A13" s="48"/>
      <c r="B13" s="30"/>
      <c r="C13" s="30"/>
      <c r="D13" s="31"/>
      <c r="E13" s="31"/>
      <c r="F13" s="31"/>
      <c r="G13" s="49"/>
      <c r="K13" s="26" t="s">
        <v>23</v>
      </c>
      <c r="L13" s="54" t="s">
        <v>21</v>
      </c>
      <c r="M13" s="55">
        <f>IF('订单信息（booking）'!B25="","",G17)</f>
        <v>0</v>
      </c>
    </row>
    <row r="14" spans="1:17" ht="21.75" customHeight="1" x14ac:dyDescent="0.25">
      <c r="A14" s="192" t="str">
        <f>IF('订单信息（booking）'!B24=0,详细信息!U38,详细信息!U34)</f>
        <v xml:space="preserve">接送 Transfer </v>
      </c>
      <c r="B14" s="193"/>
      <c r="C14" s="193"/>
      <c r="D14" s="193" t="s">
        <v>6</v>
      </c>
      <c r="E14" s="193"/>
      <c r="F14" s="193"/>
      <c r="G14" s="194"/>
      <c r="K14" s="26" t="s">
        <v>24</v>
      </c>
      <c r="M14" s="54" t="s">
        <v>41</v>
      </c>
    </row>
    <row r="15" spans="1:17" s="19" customFormat="1" ht="42" customHeight="1" thickBot="1" x14ac:dyDescent="0.3">
      <c r="A15" s="50" t="s">
        <v>31</v>
      </c>
      <c r="B15" s="23" t="s">
        <v>27</v>
      </c>
      <c r="C15" s="23" t="s">
        <v>28</v>
      </c>
      <c r="D15" s="23" t="s">
        <v>29</v>
      </c>
      <c r="E15" s="23" t="s">
        <v>12</v>
      </c>
      <c r="F15" s="23" t="s">
        <v>30</v>
      </c>
      <c r="G15" s="139" t="s">
        <v>767</v>
      </c>
      <c r="I15" s="65"/>
      <c r="L15" s="54"/>
      <c r="M15" s="55" t="s">
        <v>42</v>
      </c>
      <c r="N15" s="54"/>
    </row>
    <row r="16" spans="1:17" ht="51.75" customHeight="1" x14ac:dyDescent="0.15">
      <c r="A16" s="196" t="str">
        <f>IF('订单信息（booking）'!B24=0,"",IF('订单信息（booking）'!C24&lt;TIME(6,0,0),TEXT('订单信息（booking）'!F24,"d")&amp;TEXT('订单信息（booking）'!F24+1,"(d)/m/e"),TEXT('订单信息（booking）'!F24,"d/m/e")))</f>
        <v>2(3)/10/2015</v>
      </c>
      <c r="B16" s="146" t="str">
        <f>详细信息!H1</f>
        <v>OZ747</v>
      </c>
      <c r="C16" s="206" t="s">
        <v>728</v>
      </c>
      <c r="D16" s="203" t="str">
        <f>IF('订单信息（booking）'!B24=0,"",'订单信息（booking）'!A7)</f>
        <v>Phuket_orchid_resort_and_spa</v>
      </c>
      <c r="E16" s="204" t="str">
        <f>IF('订单信息（booking）'!B24=0,"",'接团书（ใปงาน）'!D12&amp;'接团书（ใปงาน）'!K12&amp;'接团书（ใปงาน）'!E12&amp;'接团书（ใปงาน）'!K12&amp;'接团书（ใปงาน）'!F12)</f>
        <v>5+0+0</v>
      </c>
      <c r="F16" s="203" t="str">
        <f>IF('订单信息（booking）'!B24=0,"",IF(SUM(D12:F12)&lt;4,M14,IF(SUM(D12:F12)&lt;8,M15,IF(SUM(D12:F12)&lt;11,M16,IF(SUM(D12:F12)&lt;16,M18,IF(SUM(D12:F12)&lt;18,M12,M19))))))</f>
        <v>面包车4-8人
รถตู๋4-8คน</v>
      </c>
      <c r="G16" s="140" t="s">
        <v>765</v>
      </c>
      <c r="M16" s="55" t="s">
        <v>43</v>
      </c>
    </row>
    <row r="17" spans="1:13" ht="47.25" customHeight="1" x14ac:dyDescent="0.15">
      <c r="A17" s="197"/>
      <c r="B17" s="64" t="str">
        <f>IF('订单信息（booking）'!B24=0,"",详细信息!U27&amp;TEXT('订单信息（booking）'!C24,"hh:mm")&amp;详细信息!U29)</f>
        <v>【00:20】</v>
      </c>
      <c r="C17" s="207"/>
      <c r="D17" s="198"/>
      <c r="E17" s="205"/>
      <c r="F17" s="198"/>
      <c r="G17" s="141"/>
      <c r="M17" s="55" t="s">
        <v>43</v>
      </c>
    </row>
    <row r="18" spans="1:13" ht="57" customHeight="1" x14ac:dyDescent="0.15">
      <c r="A18" s="197" t="str">
        <f>IF('订单信息（booking）'!B25=0,"",IF('订单信息（booking）'!C25&lt;TIME(6,0,0),TEXT('订单信息（booking）'!F25,"d")-1&amp;TEXT('订单信息（booking）'!F25,"(d)/m/e"),TEXT('订单信息（booking）'!F25,"d/m/e")))</f>
        <v>6/10/2015</v>
      </c>
      <c r="B18" s="147" t="str">
        <f>详细信息!I1</f>
        <v>OZ748</v>
      </c>
      <c r="C18" s="198" t="str">
        <f>IF('订单信息（booking）'!B25=0,"",IF('订单信息（booking）'!A12&lt;&gt;0,'订单信息（booking）'!A12,IF('订单信息（booking）'!A11&lt;&gt;0,'订单信息（booking）'!A11,IF('订单信息（booking）'!A10&lt;&gt;0,'订单信息（booking）'!A10,IF('订单信息（booking）'!A9&lt;&gt;0,'订单信息（booking）'!A9,IF('订单信息（booking）'!A8&lt;&gt;0,'订单信息（booking）'!A8,'订单信息（booking）'!A7))))))</f>
        <v>Phuket_orchid_resort_and_spa</v>
      </c>
      <c r="D18" s="199" t="s">
        <v>728</v>
      </c>
      <c r="E18" s="205" t="str">
        <f>IF('订单信息（booking）'!B25=0,"",'接团书（ใปงาน）'!D12&amp;'接团书（ใปงาน）'!K12&amp;'接团书（ใปงาน）'!E12&amp;'接团书（ใปงาน）'!K12&amp;'接团书（ใปงาน）'!F12)</f>
        <v>5+0+0</v>
      </c>
      <c r="F18" s="198" t="str">
        <f>IF('订单信息（booking）'!B25=0,"",IF(SUM(D12:F12)&lt;4,M14,IF(SUM(D12:F12)&lt;8,M15,IF(SUM(D12:F12)&lt;11,M16,IF(SUM(D12:F12)&lt;16,M18,IF(SUM(D12:F12)&lt;18,M12,M19))))))</f>
        <v>面包车4-8人
รถตู๋4-8คน</v>
      </c>
      <c r="G18" s="148" t="s">
        <v>765</v>
      </c>
      <c r="M18" s="55" t="s">
        <v>45</v>
      </c>
    </row>
    <row r="19" spans="1:13" ht="36.75" customHeight="1" x14ac:dyDescent="0.15">
      <c r="A19" s="197"/>
      <c r="B19" s="147" t="str">
        <f>IF('订单信息（booking）'!B25=0,"",详细信息!U27&amp;TEXT('订单信息（booking）'!C25,"hh:mm")&amp;详细信息!U29)</f>
        <v>【22:00】</v>
      </c>
      <c r="C19" s="198"/>
      <c r="D19" s="199"/>
      <c r="E19" s="205"/>
      <c r="F19" s="198"/>
      <c r="G19" s="141">
        <f>IF('订单信息（booking）'!B25="","",G17)</f>
        <v>0</v>
      </c>
      <c r="M19" s="55" t="s">
        <v>46</v>
      </c>
    </row>
    <row r="20" spans="1:13" ht="48" hidden="1" customHeight="1" x14ac:dyDescent="0.15">
      <c r="A20" s="129"/>
      <c r="B20" s="147"/>
      <c r="C20" s="32"/>
      <c r="D20" s="32"/>
      <c r="E20" s="33"/>
      <c r="F20" s="131"/>
      <c r="G20" s="142"/>
      <c r="M20" s="55"/>
    </row>
    <row r="21" spans="1:13" ht="51" hidden="1" customHeight="1" thickBot="1" x14ac:dyDescent="0.2">
      <c r="A21" s="130"/>
      <c r="B21" s="155"/>
      <c r="C21" s="34"/>
      <c r="D21" s="34"/>
      <c r="E21" s="35"/>
      <c r="F21" s="132"/>
      <c r="G21" s="156"/>
      <c r="M21" s="55"/>
    </row>
    <row r="22" spans="1:13" ht="20.25" customHeight="1" thickBot="1" x14ac:dyDescent="0.2">
      <c r="A22" s="149"/>
      <c r="B22" s="150"/>
      <c r="C22" s="34"/>
      <c r="D22" s="34"/>
      <c r="E22" s="35"/>
      <c r="F22" s="35"/>
      <c r="G22" s="143"/>
    </row>
    <row r="23" spans="1:13" ht="22.5" customHeight="1" x14ac:dyDescent="0.25">
      <c r="A23" s="182" t="s">
        <v>8</v>
      </c>
      <c r="B23" s="183"/>
      <c r="C23" s="183"/>
      <c r="D23" s="183"/>
      <c r="E23" s="183"/>
      <c r="F23" s="183"/>
      <c r="G23" s="184"/>
    </row>
    <row r="24" spans="1:13" ht="22.5" customHeight="1" x14ac:dyDescent="0.25">
      <c r="A24" s="180" t="str">
        <f>IF('订单信息（booking）'!F7=0,"",IF('订单信息（booking）'!F7=0,TEXT('订单信息（booking）'!F24,"e/m/d"),TEXT('订单信息（booking）'!F7,"e/m/d")&amp;详细信息!U33&amp;TEXT('订单信息（booking）'!G7,"e/m/d")))</f>
        <v/>
      </c>
      <c r="B24" s="181"/>
      <c r="C24" s="58" t="str">
        <f>IF('订单信息（booking）'!A7=0,"",'订单信息（booking）'!A7)</f>
        <v>Phuket_orchid_resort_and_spa</v>
      </c>
      <c r="D24" s="46"/>
      <c r="E24" s="46"/>
      <c r="F24" s="47"/>
      <c r="G24" s="144" t="str">
        <f>IF(C24="","",VLOOKUP(C24,酒店!A:S,19,FALSE))</f>
        <v>076-358310</v>
      </c>
    </row>
    <row r="25" spans="1:13" ht="22.5" customHeight="1" x14ac:dyDescent="0.25">
      <c r="A25" s="180" t="str">
        <f>IF('订单信息（booking）'!F8=0,"",TEXT('订单信息（booking）'!F8,"e/m/d")&amp;详细信息!U33&amp;TEXT('订单信息（booking）'!G8,"e/m/d"))</f>
        <v/>
      </c>
      <c r="B25" s="181"/>
      <c r="C25" s="58" t="str">
        <f>IF('订单信息（booking）'!A8=0,"",'订单信息（booking）'!A8)</f>
        <v/>
      </c>
      <c r="D25" s="46"/>
      <c r="E25" s="46"/>
      <c r="F25" s="47"/>
      <c r="G25" s="144" t="str">
        <f>IF(C25="","",VLOOKUP(C25,酒店!A:S,19,FALSE))</f>
        <v/>
      </c>
    </row>
    <row r="26" spans="1:13" ht="22.5" customHeight="1" x14ac:dyDescent="0.25">
      <c r="A26" s="180" t="str">
        <f>IF('订单信息（booking）'!F9=0,"",TEXT('订单信息（booking）'!F9,"e/m/d")&amp;详细信息!U33&amp;TEXT('订单信息（booking）'!G9,"e/m/d"))</f>
        <v/>
      </c>
      <c r="B26" s="181"/>
      <c r="C26" s="58" t="str">
        <f>IF('订单信息（booking）'!A9=0,"",'订单信息（booking）'!A9)</f>
        <v/>
      </c>
      <c r="D26" s="46"/>
      <c r="E26" s="46"/>
      <c r="F26" s="47"/>
      <c r="G26" s="144" t="str">
        <f>IF(C26="","",VLOOKUP(C26,酒店!A:S,19,FALSE))</f>
        <v/>
      </c>
    </row>
    <row r="27" spans="1:13" ht="22.5" hidden="1" customHeight="1" x14ac:dyDescent="0.25">
      <c r="A27" s="180" t="str">
        <f>IF('订单信息（booking）'!F10=0,"",TEXT('订单信息（booking）'!F10,"e/m/d")&amp;详细信息!U33&amp;TEXT('订单信息（booking）'!G10,"e/m/d"))</f>
        <v/>
      </c>
      <c r="B27" s="181"/>
      <c r="C27" s="58" t="str">
        <f>IF('订单信息（booking）'!A10=0,"",'订单信息（booking）'!A10)</f>
        <v/>
      </c>
      <c r="D27" s="46"/>
      <c r="E27" s="46"/>
      <c r="F27" s="47"/>
      <c r="G27" s="144" t="str">
        <f>IF(C27="","",VLOOKUP(C27,酒店!A:S,19,FALSE))</f>
        <v/>
      </c>
    </row>
    <row r="28" spans="1:13" ht="22.5" hidden="1" customHeight="1" x14ac:dyDescent="0.25">
      <c r="A28" s="180" t="str">
        <f>IF('订单信息（booking）'!F11=0,"",TEXT('订单信息（booking）'!F11,"e/m/d")&amp;详细信息!U33&amp;TEXT('订单信息（booking）'!G11,"e/m/d"))</f>
        <v/>
      </c>
      <c r="B28" s="181"/>
      <c r="C28" s="58" t="str">
        <f>IF('订单信息（booking）'!A11=0,"",'订单信息（booking）'!A11)</f>
        <v/>
      </c>
      <c r="D28" s="46"/>
      <c r="E28" s="46"/>
      <c r="F28" s="47"/>
      <c r="G28" s="144" t="str">
        <f>IF(C28="","",VLOOKUP(C28,酒店!A:S,19,FALSE))</f>
        <v/>
      </c>
    </row>
    <row r="29" spans="1:13" ht="22.5" customHeight="1" x14ac:dyDescent="0.25">
      <c r="A29" s="180" t="str">
        <f>IF('订单信息（booking）'!F12=0,"",TEXT('订单信息（booking）'!F12,"e/m/d")&amp;详细信息!U33&amp;TEXT('订单信息（booking）'!G12,"e/m/d"))</f>
        <v/>
      </c>
      <c r="B29" s="181"/>
      <c r="C29" s="58" t="str">
        <f>IF('订单信息（booking）'!A12=0,"",'订单信息（booking）'!A12)</f>
        <v/>
      </c>
      <c r="D29" s="46"/>
      <c r="E29" s="46"/>
      <c r="F29" s="47"/>
      <c r="G29" s="144" t="str">
        <f>IF(C29="","",VLOOKUP(C29,酒店!A:S,19,FALSE))</f>
        <v/>
      </c>
    </row>
    <row r="30" spans="1:13" ht="22.5" customHeight="1" thickBot="1" x14ac:dyDescent="0.3">
      <c r="A30" s="189" t="str">
        <f>IF('订单信息（booking）'!F25&lt;&gt;0,TEXT('订单信息（booking）'!F25,"e/m/d"),IF('订单信息（booking）'!G12&lt;&gt;0,TEXT('订单信息（booking）'!G12,"e/m/d"),IF('订单信息（booking）'!G11&lt;&gt;0,TEXT('订单信息（booking）'!G11,"e/m/d"),IF('订单信息（booking）'!G10&lt;&gt;0,TEXT('订单信息（booking）'!G10,"e/m/d"),IF('订单信息（booking）'!G9&lt;&gt;0,TEXT('订单信息（booking）'!G9,"e/m/d"),IF('订单信息（booking）'!G8&lt;&gt;0,TEXT('订单信息（booking）'!G8,"e/m/d"),TEXT('订单信息（booking）'!G7,"e/m/d")))))))</f>
        <v>2015/10/6</v>
      </c>
      <c r="B30" s="190"/>
      <c r="C30" s="191" t="s">
        <v>25</v>
      </c>
      <c r="D30" s="191"/>
      <c r="E30" s="191"/>
      <c r="F30" s="191"/>
      <c r="G30" s="137"/>
    </row>
    <row r="31" spans="1:13" ht="22.5" customHeight="1" thickBot="1" x14ac:dyDescent="0.2">
      <c r="A31" s="51"/>
      <c r="B31" s="33"/>
      <c r="C31" s="33"/>
      <c r="D31" s="33"/>
      <c r="E31" s="33"/>
      <c r="F31" s="33"/>
      <c r="G31" s="52"/>
    </row>
    <row r="32" spans="1:13" ht="24" customHeight="1" x14ac:dyDescent="0.25">
      <c r="A32" s="186" t="s">
        <v>14</v>
      </c>
      <c r="B32" s="187"/>
      <c r="C32" s="187"/>
      <c r="D32" s="187"/>
      <c r="E32" s="187"/>
      <c r="F32" s="187"/>
      <c r="G32" s="188"/>
    </row>
    <row r="33" spans="1:14" s="19" customFormat="1" ht="20.25" customHeight="1" x14ac:dyDescent="0.25">
      <c r="A33" s="24" t="s">
        <v>33</v>
      </c>
      <c r="B33" s="175" t="s">
        <v>32</v>
      </c>
      <c r="C33" s="176"/>
      <c r="D33" s="176"/>
      <c r="E33" s="176"/>
      <c r="F33" s="176"/>
      <c r="G33" s="177"/>
      <c r="L33" s="54"/>
      <c r="M33" s="54"/>
      <c r="N33" s="54"/>
    </row>
    <row r="34" spans="1:14" ht="30" hidden="1" customHeight="1" x14ac:dyDescent="0.15">
      <c r="A34" s="36"/>
      <c r="B34" s="178" t="s">
        <v>44</v>
      </c>
      <c r="C34" s="178"/>
      <c r="D34" s="178"/>
      <c r="E34" s="178"/>
      <c r="F34" s="178"/>
      <c r="G34" s="179"/>
    </row>
    <row r="35" spans="1:14" ht="32.25" hidden="1" customHeight="1" x14ac:dyDescent="0.15">
      <c r="A35" s="36"/>
      <c r="B35" s="178"/>
      <c r="C35" s="178"/>
      <c r="D35" s="178"/>
      <c r="E35" s="178"/>
      <c r="F35" s="178"/>
      <c r="G35" s="179"/>
    </row>
    <row r="36" spans="1:14" ht="30" hidden="1" customHeight="1" x14ac:dyDescent="0.15">
      <c r="A36" s="36"/>
      <c r="B36" s="178"/>
      <c r="C36" s="178"/>
      <c r="D36" s="178"/>
      <c r="E36" s="178"/>
      <c r="F36" s="178"/>
      <c r="G36" s="179"/>
    </row>
    <row r="37" spans="1:14" ht="33" customHeight="1" thickBot="1" x14ac:dyDescent="0.2">
      <c r="A37" s="37"/>
      <c r="B37" s="173"/>
      <c r="C37" s="173"/>
      <c r="D37" s="173"/>
      <c r="E37" s="173"/>
      <c r="F37" s="173"/>
      <c r="G37" s="174"/>
    </row>
    <row r="38" spans="1:14" x14ac:dyDescent="0.15">
      <c r="A38" s="25"/>
      <c r="B38" s="25"/>
      <c r="C38" s="25"/>
      <c r="D38" s="25"/>
      <c r="E38" s="25"/>
      <c r="F38" s="25"/>
      <c r="G38" s="25"/>
    </row>
    <row r="39" spans="1:14" s="126" customFormat="1" ht="28.5" customHeight="1" x14ac:dyDescent="0.15">
      <c r="A39" s="125"/>
      <c r="B39" s="125"/>
      <c r="C39" s="125"/>
      <c r="D39" s="125"/>
      <c r="E39" s="125"/>
      <c r="F39" s="125"/>
      <c r="G39" s="125"/>
    </row>
    <row r="40" spans="1:14" x14ac:dyDescent="0.15">
      <c r="A40" s="38"/>
      <c r="B40" s="38"/>
      <c r="C40" s="38"/>
      <c r="D40" s="38"/>
      <c r="E40" s="38"/>
      <c r="F40" s="38"/>
      <c r="G40" s="38"/>
    </row>
    <row r="41" spans="1:14" x14ac:dyDescent="0.15">
      <c r="A41" s="38"/>
      <c r="B41" s="38"/>
      <c r="C41" s="38"/>
      <c r="D41" s="38"/>
      <c r="E41" s="38"/>
      <c r="F41" s="38"/>
      <c r="G41" s="38"/>
    </row>
    <row r="42" spans="1:14" x14ac:dyDescent="0.15">
      <c r="A42" s="38"/>
      <c r="B42" s="38"/>
      <c r="C42" s="38"/>
      <c r="D42" s="38"/>
      <c r="E42" s="38"/>
      <c r="F42" s="38"/>
      <c r="G42" s="38"/>
    </row>
    <row r="43" spans="1:14" x14ac:dyDescent="0.15">
      <c r="A43" s="38"/>
      <c r="B43" s="38"/>
      <c r="C43" s="38"/>
      <c r="D43" s="38"/>
      <c r="E43" s="38"/>
      <c r="F43" s="38"/>
      <c r="G43" s="38"/>
    </row>
    <row r="44" spans="1:14" x14ac:dyDescent="0.15">
      <c r="A44" s="38"/>
      <c r="B44" s="38"/>
      <c r="C44" s="38"/>
      <c r="D44" s="38"/>
      <c r="E44" s="38"/>
      <c r="F44" s="38"/>
      <c r="G44" s="38"/>
    </row>
    <row r="45" spans="1:14" x14ac:dyDescent="0.15">
      <c r="A45" s="38"/>
      <c r="B45" s="38"/>
      <c r="C45" s="38"/>
      <c r="D45" s="38"/>
      <c r="E45" s="38"/>
      <c r="F45" s="38"/>
      <c r="G45" s="38"/>
    </row>
    <row r="46" spans="1:14" x14ac:dyDescent="0.15">
      <c r="A46" s="38"/>
      <c r="B46" s="38"/>
      <c r="C46" s="38"/>
      <c r="D46" s="38"/>
      <c r="E46" s="38"/>
      <c r="F46" s="38"/>
      <c r="G46" s="38"/>
    </row>
    <row r="47" spans="1:14" x14ac:dyDescent="0.15">
      <c r="A47" s="38"/>
      <c r="B47" s="38"/>
      <c r="C47" s="38"/>
      <c r="D47" s="38"/>
      <c r="E47" s="38"/>
      <c r="F47" s="38"/>
      <c r="G47" s="38"/>
    </row>
    <row r="48" spans="1:14" x14ac:dyDescent="0.15">
      <c r="A48" s="38"/>
      <c r="B48" s="38"/>
      <c r="C48" s="38"/>
      <c r="D48" s="38"/>
      <c r="E48" s="38"/>
      <c r="F48" s="38"/>
      <c r="G48" s="38"/>
    </row>
    <row r="49" spans="1:7" x14ac:dyDescent="0.15">
      <c r="A49" s="38"/>
      <c r="B49" s="38"/>
      <c r="C49" s="38"/>
      <c r="D49" s="38"/>
      <c r="E49" s="38"/>
      <c r="F49" s="38"/>
      <c r="G49" s="38"/>
    </row>
    <row r="50" spans="1:7" x14ac:dyDescent="0.15">
      <c r="A50" s="38"/>
      <c r="B50" s="38"/>
      <c r="C50" s="38"/>
      <c r="D50" s="38"/>
      <c r="E50" s="38"/>
      <c r="F50" s="38"/>
      <c r="G50" s="38"/>
    </row>
    <row r="51" spans="1:7" x14ac:dyDescent="0.15">
      <c r="A51" s="38"/>
      <c r="B51" s="38"/>
      <c r="C51" s="38"/>
      <c r="D51" s="38"/>
      <c r="E51" s="38"/>
      <c r="F51" s="38"/>
      <c r="G51" s="38"/>
    </row>
    <row r="52" spans="1:7" x14ac:dyDescent="0.15">
      <c r="A52" s="38"/>
      <c r="B52" s="38"/>
      <c r="C52" s="38"/>
      <c r="D52" s="38"/>
      <c r="E52" s="38"/>
      <c r="F52" s="38"/>
      <c r="G52" s="38"/>
    </row>
    <row r="53" spans="1:7" x14ac:dyDescent="0.15">
      <c r="A53" s="38"/>
      <c r="B53" s="38"/>
      <c r="C53" s="38"/>
      <c r="D53" s="38"/>
      <c r="E53" s="38"/>
      <c r="F53" s="38"/>
      <c r="G53" s="38"/>
    </row>
    <row r="54" spans="1:7" x14ac:dyDescent="0.15">
      <c r="A54" s="38"/>
      <c r="B54" s="38"/>
      <c r="C54" s="38"/>
      <c r="D54" s="38"/>
      <c r="E54" s="38"/>
      <c r="F54" s="38"/>
      <c r="G54" s="38"/>
    </row>
    <row r="55" spans="1:7" x14ac:dyDescent="0.15">
      <c r="A55" s="38"/>
      <c r="B55" s="38"/>
      <c r="C55" s="38"/>
      <c r="D55" s="38"/>
      <c r="E55" s="38"/>
      <c r="F55" s="38"/>
      <c r="G55" s="38"/>
    </row>
    <row r="56" spans="1:7" x14ac:dyDescent="0.15">
      <c r="A56" s="38"/>
      <c r="B56" s="38"/>
      <c r="C56" s="38"/>
      <c r="D56" s="38"/>
      <c r="E56" s="38"/>
      <c r="F56" s="38"/>
      <c r="G56" s="38"/>
    </row>
    <row r="57" spans="1:7" x14ac:dyDescent="0.15">
      <c r="A57" s="38"/>
      <c r="B57" s="38"/>
      <c r="C57" s="38"/>
      <c r="D57" s="38"/>
      <c r="E57" s="38"/>
      <c r="F57" s="38"/>
      <c r="G57" s="38"/>
    </row>
    <row r="58" spans="1:7" x14ac:dyDescent="0.15">
      <c r="A58" s="38"/>
      <c r="B58" s="38"/>
      <c r="C58" s="38"/>
      <c r="D58" s="38"/>
      <c r="E58" s="38"/>
      <c r="F58" s="38"/>
      <c r="G58" s="38"/>
    </row>
    <row r="59" spans="1:7" x14ac:dyDescent="0.15">
      <c r="A59" s="38"/>
      <c r="B59" s="38"/>
      <c r="C59" s="38"/>
      <c r="D59" s="38"/>
      <c r="E59" s="38"/>
      <c r="F59" s="38"/>
      <c r="G59" s="38"/>
    </row>
    <row r="60" spans="1:7" x14ac:dyDescent="0.15">
      <c r="A60" s="38"/>
      <c r="B60" s="38"/>
      <c r="C60" s="38"/>
      <c r="D60" s="38"/>
      <c r="E60" s="38"/>
      <c r="F60" s="38"/>
      <c r="G60" s="38"/>
    </row>
    <row r="61" spans="1:7" x14ac:dyDescent="0.15">
      <c r="A61" s="38"/>
      <c r="B61" s="38"/>
      <c r="C61" s="38"/>
      <c r="D61" s="38"/>
      <c r="E61" s="38"/>
      <c r="F61" s="38"/>
      <c r="G61" s="38"/>
    </row>
    <row r="62" spans="1:7" x14ac:dyDescent="0.15">
      <c r="A62" s="38"/>
      <c r="B62" s="38"/>
      <c r="C62" s="38"/>
      <c r="D62" s="38"/>
      <c r="E62" s="38"/>
      <c r="F62" s="38"/>
      <c r="G62" s="38"/>
    </row>
    <row r="63" spans="1:7" x14ac:dyDescent="0.15">
      <c r="A63" s="38"/>
      <c r="B63" s="38"/>
      <c r="C63" s="38"/>
      <c r="D63" s="38"/>
      <c r="E63" s="38"/>
      <c r="F63" s="38"/>
      <c r="G63" s="38"/>
    </row>
    <row r="64" spans="1:7" x14ac:dyDescent="0.15">
      <c r="A64" s="38"/>
      <c r="B64" s="38"/>
      <c r="C64" s="38"/>
      <c r="D64" s="38"/>
      <c r="E64" s="38"/>
      <c r="F64" s="38"/>
      <c r="G64" s="38"/>
    </row>
    <row r="65" spans="1:7" x14ac:dyDescent="0.15">
      <c r="A65" s="38"/>
      <c r="B65" s="38"/>
      <c r="C65" s="38"/>
      <c r="D65" s="38"/>
      <c r="E65" s="38"/>
      <c r="F65" s="38"/>
      <c r="G65" s="38"/>
    </row>
    <row r="66" spans="1:7" x14ac:dyDescent="0.15">
      <c r="A66" s="38"/>
      <c r="B66" s="38"/>
      <c r="C66" s="38"/>
      <c r="D66" s="38"/>
      <c r="E66" s="38"/>
      <c r="F66" s="38"/>
      <c r="G66" s="38"/>
    </row>
    <row r="67" spans="1:7" x14ac:dyDescent="0.15">
      <c r="A67" s="38"/>
      <c r="B67" s="38"/>
      <c r="C67" s="38"/>
      <c r="D67" s="38"/>
      <c r="E67" s="38"/>
      <c r="F67" s="38"/>
      <c r="G67" s="38"/>
    </row>
    <row r="68" spans="1:7" x14ac:dyDescent="0.15">
      <c r="A68" s="38"/>
      <c r="B68" s="38"/>
      <c r="C68" s="38"/>
      <c r="D68" s="38"/>
      <c r="E68" s="38"/>
      <c r="F68" s="38"/>
      <c r="G68" s="38"/>
    </row>
    <row r="69" spans="1:7" x14ac:dyDescent="0.15">
      <c r="A69" s="38"/>
      <c r="B69" s="38"/>
      <c r="C69" s="38"/>
      <c r="D69" s="38"/>
      <c r="E69" s="38"/>
      <c r="F69" s="38"/>
      <c r="G69" s="38"/>
    </row>
    <row r="70" spans="1:7" x14ac:dyDescent="0.15">
      <c r="A70" s="38"/>
      <c r="B70" s="38"/>
      <c r="C70" s="38"/>
      <c r="D70" s="38"/>
      <c r="E70" s="38"/>
      <c r="F70" s="38"/>
      <c r="G70" s="38"/>
    </row>
    <row r="71" spans="1:7" x14ac:dyDescent="0.15">
      <c r="A71" s="38"/>
      <c r="B71" s="38"/>
      <c r="C71" s="38"/>
      <c r="D71" s="38"/>
      <c r="E71" s="38"/>
      <c r="F71" s="38"/>
      <c r="G71" s="38"/>
    </row>
    <row r="72" spans="1:7" x14ac:dyDescent="0.15">
      <c r="A72" s="38"/>
      <c r="B72" s="38"/>
      <c r="C72" s="38"/>
      <c r="D72" s="38"/>
      <c r="E72" s="38"/>
      <c r="F72" s="38"/>
      <c r="G72" s="38"/>
    </row>
    <row r="73" spans="1:7" x14ac:dyDescent="0.15">
      <c r="A73" s="38"/>
      <c r="B73" s="38"/>
      <c r="C73" s="38"/>
      <c r="D73" s="38"/>
      <c r="E73" s="38"/>
      <c r="F73" s="38"/>
      <c r="G73" s="38"/>
    </row>
    <row r="74" spans="1:7" x14ac:dyDescent="0.15">
      <c r="A74" s="38"/>
      <c r="B74" s="38"/>
      <c r="C74" s="38"/>
      <c r="D74" s="38"/>
      <c r="E74" s="38"/>
      <c r="F74" s="38"/>
      <c r="G74" s="38"/>
    </row>
    <row r="75" spans="1:7" x14ac:dyDescent="0.15">
      <c r="A75" s="38"/>
      <c r="B75" s="38"/>
      <c r="C75" s="38"/>
      <c r="D75" s="38"/>
      <c r="E75" s="38"/>
      <c r="F75" s="38"/>
      <c r="G75" s="38"/>
    </row>
    <row r="76" spans="1:7" x14ac:dyDescent="0.15">
      <c r="A76" s="38"/>
      <c r="B76" s="38"/>
      <c r="C76" s="38"/>
      <c r="D76" s="38"/>
      <c r="E76" s="38"/>
      <c r="F76" s="38"/>
      <c r="G76" s="38"/>
    </row>
    <row r="77" spans="1:7" x14ac:dyDescent="0.15">
      <c r="A77" s="38"/>
      <c r="B77" s="38"/>
      <c r="C77" s="38"/>
      <c r="D77" s="38"/>
      <c r="E77" s="38"/>
      <c r="F77" s="38"/>
      <c r="G77" s="38"/>
    </row>
    <row r="78" spans="1:7" x14ac:dyDescent="0.15">
      <c r="A78" s="38"/>
      <c r="B78" s="38"/>
      <c r="C78" s="38"/>
      <c r="D78" s="38"/>
      <c r="E78" s="38"/>
      <c r="F78" s="38"/>
      <c r="G78" s="38"/>
    </row>
    <row r="79" spans="1:7" x14ac:dyDescent="0.15">
      <c r="A79" s="38"/>
      <c r="B79" s="38"/>
      <c r="C79" s="38"/>
      <c r="D79" s="38"/>
      <c r="E79" s="38"/>
      <c r="F79" s="38"/>
      <c r="G79" s="38"/>
    </row>
    <row r="80" spans="1:7" x14ac:dyDescent="0.15">
      <c r="A80" s="38"/>
      <c r="B80" s="38"/>
      <c r="C80" s="38"/>
      <c r="D80" s="38"/>
      <c r="E80" s="38"/>
      <c r="F80" s="38"/>
      <c r="G80" s="38"/>
    </row>
    <row r="81" spans="1:7" x14ac:dyDescent="0.15">
      <c r="A81" s="38"/>
      <c r="B81" s="38"/>
      <c r="C81" s="38"/>
      <c r="D81" s="38"/>
      <c r="E81" s="38"/>
      <c r="F81" s="38"/>
      <c r="G81" s="38"/>
    </row>
    <row r="82" spans="1:7" x14ac:dyDescent="0.15">
      <c r="A82" s="38"/>
      <c r="B82" s="38"/>
      <c r="C82" s="38"/>
      <c r="D82" s="38"/>
      <c r="E82" s="38"/>
      <c r="F82" s="38"/>
      <c r="G82" s="38"/>
    </row>
    <row r="83" spans="1:7" x14ac:dyDescent="0.15">
      <c r="A83" s="38"/>
      <c r="B83" s="38"/>
      <c r="C83" s="38"/>
      <c r="D83" s="38"/>
      <c r="E83" s="38"/>
      <c r="F83" s="38"/>
      <c r="G83" s="38"/>
    </row>
    <row r="84" spans="1:7" x14ac:dyDescent="0.15">
      <c r="A84" s="38"/>
      <c r="B84" s="38"/>
      <c r="C84" s="38"/>
      <c r="D84" s="38"/>
      <c r="E84" s="38"/>
      <c r="F84" s="38"/>
      <c r="G84" s="38"/>
    </row>
    <row r="85" spans="1:7" x14ac:dyDescent="0.15">
      <c r="A85" s="38"/>
      <c r="B85" s="38"/>
      <c r="C85" s="38"/>
      <c r="D85" s="38"/>
      <c r="E85" s="38"/>
      <c r="F85" s="38"/>
      <c r="G85" s="38"/>
    </row>
    <row r="86" spans="1:7" x14ac:dyDescent="0.15">
      <c r="A86" s="38"/>
      <c r="B86" s="38"/>
      <c r="C86" s="38"/>
      <c r="D86" s="38"/>
      <c r="E86" s="38"/>
      <c r="F86" s="38"/>
      <c r="G86" s="38"/>
    </row>
    <row r="87" spans="1:7" x14ac:dyDescent="0.15">
      <c r="A87" s="38"/>
      <c r="B87" s="38"/>
      <c r="C87" s="38"/>
      <c r="D87" s="38"/>
      <c r="E87" s="38"/>
      <c r="F87" s="38"/>
      <c r="G87" s="38"/>
    </row>
    <row r="88" spans="1:7" x14ac:dyDescent="0.15">
      <c r="A88" s="38"/>
      <c r="B88" s="38"/>
      <c r="C88" s="38"/>
      <c r="D88" s="38"/>
      <c r="E88" s="38"/>
      <c r="F88" s="38"/>
      <c r="G88" s="38"/>
    </row>
    <row r="89" spans="1:7" x14ac:dyDescent="0.15">
      <c r="A89" s="38"/>
      <c r="B89" s="38"/>
      <c r="C89" s="38"/>
      <c r="D89" s="38"/>
      <c r="E89" s="38"/>
      <c r="F89" s="38"/>
      <c r="G89" s="38"/>
    </row>
    <row r="90" spans="1:7" x14ac:dyDescent="0.15">
      <c r="A90" s="38"/>
      <c r="B90" s="38"/>
      <c r="C90" s="38"/>
      <c r="D90" s="38"/>
      <c r="E90" s="38"/>
      <c r="F90" s="38"/>
      <c r="G90" s="38"/>
    </row>
    <row r="91" spans="1:7" x14ac:dyDescent="0.15">
      <c r="A91" s="38"/>
      <c r="B91" s="38"/>
      <c r="C91" s="38"/>
      <c r="D91" s="38"/>
      <c r="E91" s="38"/>
      <c r="F91" s="38"/>
      <c r="G91" s="38"/>
    </row>
    <row r="92" spans="1:7" x14ac:dyDescent="0.15">
      <c r="A92" s="38"/>
      <c r="B92" s="38"/>
      <c r="C92" s="38"/>
      <c r="D92" s="38"/>
      <c r="E92" s="38"/>
      <c r="F92" s="38"/>
      <c r="G92" s="38"/>
    </row>
    <row r="93" spans="1:7" x14ac:dyDescent="0.15">
      <c r="A93" s="38"/>
      <c r="B93" s="38"/>
      <c r="C93" s="38"/>
      <c r="D93" s="38"/>
      <c r="E93" s="38"/>
      <c r="F93" s="38"/>
      <c r="G93" s="38"/>
    </row>
    <row r="94" spans="1:7" x14ac:dyDescent="0.15">
      <c r="A94" s="38"/>
      <c r="B94" s="38"/>
      <c r="C94" s="38"/>
      <c r="D94" s="38"/>
      <c r="E94" s="38"/>
      <c r="F94" s="38"/>
      <c r="G94" s="38"/>
    </row>
    <row r="95" spans="1:7" x14ac:dyDescent="0.15">
      <c r="A95" s="38"/>
      <c r="B95" s="38"/>
      <c r="C95" s="38"/>
      <c r="D95" s="38"/>
      <c r="E95" s="38"/>
      <c r="F95" s="38"/>
      <c r="G95" s="38"/>
    </row>
    <row r="96" spans="1:7" x14ac:dyDescent="0.15">
      <c r="A96" s="38"/>
      <c r="B96" s="38"/>
      <c r="C96" s="38"/>
      <c r="D96" s="38"/>
      <c r="E96" s="38"/>
      <c r="F96" s="38"/>
      <c r="G96" s="38"/>
    </row>
    <row r="97" spans="1:7" x14ac:dyDescent="0.15">
      <c r="A97" s="38"/>
      <c r="B97" s="38"/>
      <c r="C97" s="38"/>
      <c r="D97" s="38"/>
      <c r="E97" s="38"/>
      <c r="F97" s="38"/>
      <c r="G97" s="38"/>
    </row>
    <row r="98" spans="1:7" x14ac:dyDescent="0.15">
      <c r="A98" s="38"/>
      <c r="B98" s="38"/>
      <c r="C98" s="38"/>
      <c r="D98" s="38"/>
      <c r="E98" s="38"/>
      <c r="F98" s="38"/>
      <c r="G98" s="38"/>
    </row>
    <row r="99" spans="1:7" x14ac:dyDescent="0.15">
      <c r="A99" s="38"/>
      <c r="B99" s="38"/>
      <c r="C99" s="38"/>
      <c r="D99" s="38"/>
      <c r="E99" s="38"/>
      <c r="F99" s="38"/>
      <c r="G99" s="38"/>
    </row>
    <row r="100" spans="1:7" x14ac:dyDescent="0.15">
      <c r="A100" s="38"/>
      <c r="B100" s="38"/>
      <c r="C100" s="38"/>
      <c r="D100" s="38"/>
      <c r="E100" s="38"/>
      <c r="F100" s="38"/>
      <c r="G100" s="38"/>
    </row>
    <row r="101" spans="1:7" x14ac:dyDescent="0.15">
      <c r="A101" s="38"/>
      <c r="B101" s="38"/>
      <c r="C101" s="38"/>
      <c r="D101" s="38"/>
      <c r="E101" s="38"/>
      <c r="F101" s="38"/>
      <c r="G101" s="38"/>
    </row>
    <row r="102" spans="1:7" x14ac:dyDescent="0.15">
      <c r="A102" s="38"/>
      <c r="B102" s="38"/>
      <c r="C102" s="38"/>
      <c r="D102" s="38"/>
      <c r="E102" s="38"/>
      <c r="F102" s="38"/>
      <c r="G102" s="38"/>
    </row>
    <row r="103" spans="1:7" x14ac:dyDescent="0.15">
      <c r="A103" s="38"/>
      <c r="B103" s="38"/>
      <c r="C103" s="38"/>
      <c r="D103" s="38"/>
      <c r="E103" s="38"/>
      <c r="F103" s="38"/>
      <c r="G103" s="38"/>
    </row>
    <row r="104" spans="1:7" x14ac:dyDescent="0.15">
      <c r="A104" s="38"/>
      <c r="B104" s="38"/>
      <c r="C104" s="38"/>
      <c r="D104" s="38"/>
      <c r="E104" s="38"/>
      <c r="F104" s="38"/>
      <c r="G104" s="38"/>
    </row>
    <row r="105" spans="1:7" x14ac:dyDescent="0.15">
      <c r="A105" s="38"/>
      <c r="B105" s="38"/>
      <c r="C105" s="38"/>
      <c r="D105" s="38"/>
      <c r="E105" s="38"/>
      <c r="F105" s="38"/>
      <c r="G105" s="38"/>
    </row>
    <row r="106" spans="1:7" x14ac:dyDescent="0.15">
      <c r="A106" s="38"/>
      <c r="B106" s="38"/>
      <c r="C106" s="38"/>
      <c r="D106" s="38"/>
      <c r="E106" s="38"/>
      <c r="F106" s="38"/>
      <c r="G106" s="38"/>
    </row>
    <row r="107" spans="1:7" x14ac:dyDescent="0.15">
      <c r="A107" s="38"/>
      <c r="B107" s="38"/>
      <c r="C107" s="38"/>
      <c r="D107" s="38"/>
      <c r="E107" s="38"/>
      <c r="F107" s="38"/>
      <c r="G107" s="38"/>
    </row>
    <row r="108" spans="1:7" x14ac:dyDescent="0.15">
      <c r="A108" s="38"/>
      <c r="B108" s="38"/>
      <c r="C108" s="38"/>
      <c r="D108" s="38"/>
      <c r="E108" s="38"/>
      <c r="F108" s="38"/>
      <c r="G108" s="38"/>
    </row>
    <row r="109" spans="1:7" x14ac:dyDescent="0.15">
      <c r="A109" s="38"/>
      <c r="B109" s="38"/>
      <c r="C109" s="38"/>
      <c r="D109" s="38"/>
      <c r="E109" s="38"/>
      <c r="F109" s="38"/>
      <c r="G109" s="38"/>
    </row>
    <row r="110" spans="1:7" x14ac:dyDescent="0.15">
      <c r="A110" s="38"/>
      <c r="B110" s="38"/>
      <c r="C110" s="38"/>
      <c r="D110" s="38"/>
      <c r="E110" s="38"/>
      <c r="F110" s="38"/>
      <c r="G110" s="38"/>
    </row>
    <row r="111" spans="1:7" x14ac:dyDescent="0.15">
      <c r="A111" s="38"/>
      <c r="B111" s="38"/>
      <c r="C111" s="38"/>
      <c r="D111" s="38"/>
      <c r="E111" s="38"/>
      <c r="F111" s="38"/>
      <c r="G111" s="38"/>
    </row>
    <row r="112" spans="1:7" x14ac:dyDescent="0.15">
      <c r="A112" s="38"/>
      <c r="B112" s="38"/>
      <c r="C112" s="38"/>
      <c r="D112" s="38"/>
      <c r="E112" s="38"/>
      <c r="F112" s="38"/>
      <c r="G112" s="38"/>
    </row>
    <row r="113" spans="1:7" x14ac:dyDescent="0.15">
      <c r="A113" s="38"/>
      <c r="B113" s="38"/>
      <c r="C113" s="38"/>
      <c r="D113" s="38"/>
      <c r="E113" s="38"/>
      <c r="F113" s="38"/>
      <c r="G113" s="38"/>
    </row>
    <row r="114" spans="1:7" x14ac:dyDescent="0.15">
      <c r="A114" s="38"/>
      <c r="B114" s="38"/>
      <c r="C114" s="38"/>
      <c r="D114" s="38"/>
      <c r="E114" s="38"/>
      <c r="F114" s="38"/>
      <c r="G114" s="38"/>
    </row>
    <row r="115" spans="1:7" x14ac:dyDescent="0.15">
      <c r="A115" s="38"/>
      <c r="B115" s="38"/>
      <c r="C115" s="38"/>
      <c r="D115" s="38"/>
      <c r="E115" s="38"/>
      <c r="F115" s="38"/>
      <c r="G115" s="38"/>
    </row>
    <row r="116" spans="1:7" x14ac:dyDescent="0.15">
      <c r="A116" s="38"/>
      <c r="B116" s="38"/>
      <c r="C116" s="38"/>
      <c r="D116" s="38"/>
      <c r="E116" s="38"/>
      <c r="F116" s="38"/>
      <c r="G116" s="38"/>
    </row>
    <row r="117" spans="1:7" x14ac:dyDescent="0.15">
      <c r="A117" s="38"/>
      <c r="B117" s="38"/>
      <c r="C117" s="38"/>
      <c r="D117" s="38"/>
      <c r="E117" s="38"/>
      <c r="F117" s="38"/>
      <c r="G117" s="38"/>
    </row>
    <row r="118" spans="1:7" x14ac:dyDescent="0.15">
      <c r="A118" s="38"/>
      <c r="B118" s="38"/>
      <c r="C118" s="38"/>
      <c r="D118" s="38"/>
      <c r="E118" s="38"/>
      <c r="F118" s="38"/>
      <c r="G118" s="38"/>
    </row>
    <row r="119" spans="1:7" x14ac:dyDescent="0.15">
      <c r="A119" s="38"/>
      <c r="B119" s="38"/>
      <c r="C119" s="38"/>
      <c r="D119" s="38"/>
      <c r="E119" s="38"/>
      <c r="F119" s="38"/>
      <c r="G119" s="38"/>
    </row>
    <row r="120" spans="1:7" x14ac:dyDescent="0.15">
      <c r="A120" s="38"/>
      <c r="B120" s="38"/>
      <c r="C120" s="38"/>
      <c r="D120" s="38"/>
      <c r="E120" s="38"/>
      <c r="F120" s="38"/>
      <c r="G120" s="38"/>
    </row>
    <row r="121" spans="1:7" x14ac:dyDescent="0.15">
      <c r="A121" s="38"/>
      <c r="B121" s="38"/>
      <c r="C121" s="38"/>
      <c r="D121" s="38"/>
      <c r="E121" s="38"/>
      <c r="F121" s="38"/>
      <c r="G121" s="38"/>
    </row>
    <row r="122" spans="1:7" x14ac:dyDescent="0.15">
      <c r="A122" s="38"/>
      <c r="B122" s="38"/>
      <c r="C122" s="38"/>
      <c r="D122" s="38"/>
      <c r="E122" s="38"/>
      <c r="F122" s="38"/>
      <c r="G122" s="38"/>
    </row>
    <row r="123" spans="1:7" x14ac:dyDescent="0.15">
      <c r="A123" s="38"/>
      <c r="B123" s="38"/>
      <c r="C123" s="38"/>
      <c r="D123" s="38"/>
      <c r="E123" s="38"/>
      <c r="F123" s="38"/>
      <c r="G123" s="38"/>
    </row>
    <row r="124" spans="1:7" x14ac:dyDescent="0.15">
      <c r="A124" s="38"/>
      <c r="B124" s="38"/>
      <c r="C124" s="38"/>
      <c r="D124" s="38"/>
      <c r="E124" s="38"/>
      <c r="F124" s="38"/>
      <c r="G124" s="38"/>
    </row>
    <row r="125" spans="1:7" x14ac:dyDescent="0.15">
      <c r="A125" s="38"/>
      <c r="B125" s="38"/>
      <c r="C125" s="38"/>
      <c r="D125" s="38"/>
      <c r="E125" s="38"/>
      <c r="F125" s="38"/>
      <c r="G125" s="38"/>
    </row>
    <row r="126" spans="1:7" x14ac:dyDescent="0.15">
      <c r="A126" s="38"/>
      <c r="B126" s="38"/>
      <c r="C126" s="38"/>
      <c r="D126" s="38"/>
      <c r="E126" s="38"/>
      <c r="F126" s="38"/>
      <c r="G126" s="38"/>
    </row>
    <row r="127" spans="1:7" x14ac:dyDescent="0.15">
      <c r="A127" s="38"/>
      <c r="B127" s="38"/>
      <c r="C127" s="38"/>
      <c r="D127" s="38"/>
      <c r="E127" s="38"/>
      <c r="F127" s="38"/>
      <c r="G127" s="38"/>
    </row>
    <row r="128" spans="1:7" x14ac:dyDescent="0.15">
      <c r="A128" s="38"/>
      <c r="B128" s="38"/>
      <c r="C128" s="38"/>
      <c r="D128" s="38"/>
      <c r="E128" s="38"/>
      <c r="F128" s="38"/>
      <c r="G128" s="38"/>
    </row>
  </sheetData>
  <mergeCells count="34">
    <mergeCell ref="C18:C19"/>
    <mergeCell ref="D18:D19"/>
    <mergeCell ref="A1:G1"/>
    <mergeCell ref="A2:G2"/>
    <mergeCell ref="A3:G3"/>
    <mergeCell ref="B5:C6"/>
    <mergeCell ref="F16:F17"/>
    <mergeCell ref="E16:E17"/>
    <mergeCell ref="D16:D17"/>
    <mergeCell ref="C16:C17"/>
    <mergeCell ref="A4:G4"/>
    <mergeCell ref="A10:G10"/>
    <mergeCell ref="E18:E19"/>
    <mergeCell ref="A28:B28"/>
    <mergeCell ref="A23:G23"/>
    <mergeCell ref="D5:F6"/>
    <mergeCell ref="A32:G32"/>
    <mergeCell ref="A30:B30"/>
    <mergeCell ref="C30:F30"/>
    <mergeCell ref="A14:G14"/>
    <mergeCell ref="A24:B24"/>
    <mergeCell ref="A29:B29"/>
    <mergeCell ref="A26:B26"/>
    <mergeCell ref="A27:B27"/>
    <mergeCell ref="A25:B25"/>
    <mergeCell ref="A7:A9"/>
    <mergeCell ref="A16:A17"/>
    <mergeCell ref="F18:F19"/>
    <mergeCell ref="A18:A19"/>
    <mergeCell ref="B37:G37"/>
    <mergeCell ref="B33:G33"/>
    <mergeCell ref="B34:G34"/>
    <mergeCell ref="B35:G35"/>
    <mergeCell ref="B36:G36"/>
  </mergeCells>
  <phoneticPr fontId="1" type="noConversion"/>
  <conditionalFormatting sqref="C16:C17">
    <cfRule type="expression" dxfId="4" priority="12">
      <formula>$A$16=""</formula>
    </cfRule>
  </conditionalFormatting>
  <conditionalFormatting sqref="G16">
    <cfRule type="expression" dxfId="3" priority="10">
      <formula>$A$16=""</formula>
    </cfRule>
  </conditionalFormatting>
  <conditionalFormatting sqref="G17">
    <cfRule type="expression" dxfId="2" priority="7">
      <formula>$A$16=""</formula>
    </cfRule>
  </conditionalFormatting>
  <conditionalFormatting sqref="D18:D19">
    <cfRule type="expression" dxfId="1" priority="2">
      <formula>$B$18=""</formula>
    </cfRule>
  </conditionalFormatting>
  <conditionalFormatting sqref="G18">
    <cfRule type="expression" dxfId="0" priority="1">
      <formula>$B$18=""</formula>
    </cfRule>
  </conditionalFormatting>
  <dataValidations count="5">
    <dataValidation type="list" allowBlank="1" showInputMessage="1" showErrorMessage="1" sqref="F31">
      <formula1>$M$14:$M$16</formula1>
    </dataValidation>
    <dataValidation type="list" allowBlank="1" showInputMessage="1" showErrorMessage="1" sqref="F22">
      <formula1>$M$14:$M$20</formula1>
    </dataValidation>
    <dataValidation type="list" showInputMessage="1" showErrorMessage="1" sqref="F20">
      <formula1>$M$14:$M$21</formula1>
    </dataValidation>
    <dataValidation type="list" allowBlank="1" showInputMessage="1" showErrorMessage="1" sqref="F21">
      <formula1>$M$14:$M$21</formula1>
    </dataValidation>
    <dataValidation showInputMessage="1" showErrorMessage="1" sqref="F16 F18"/>
  </dataValidations>
  <pageMargins left="0.70866141732283472" right="0.70866141732283472" top="0.15748031496062992" bottom="0.15748031496062992" header="0.31496062992125984" footer="0.31496062992125984"/>
  <pageSetup scale="60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详细信息!$U$35:$U$37</xm:f>
          </x14:formula1>
          <xm:sqref>C16:C17</xm:sqref>
        </x14:dataValidation>
        <x14:dataValidation type="list" allowBlank="1" showInputMessage="1" showErrorMessage="1">
          <x14:formula1>
            <xm:f>详细信息!$U$35:$U$37</xm:f>
          </x14:formula1>
          <xm:sqref>D18</xm:sqref>
        </x14:dataValidation>
        <x14:dataValidation type="list" allowBlank="1" showInputMessage="1" showErrorMessage="1">
          <x14:formula1>
            <xm:f>IF($C$16=详细信息!$U$37,详细信息!$U$81:$U$82,IF(SUM($D$12:$F$12)&lt;4,详细信息!$U$39:$U$68,IF(SUM($D$12:$F$12)&lt;8,详细信息!$U$59:$U$80,IF(SUM($D$12:$F$12)&lt;11,详细信息!$U$64:$U$80,详细信息!$U$65:$U$72))))</xm:f>
          </x14:formula1>
          <xm:sqref>G17</xm:sqref>
        </x14:dataValidation>
        <x14:dataValidation type="list" allowBlank="1" showInputMessage="1" showErrorMessage="1">
          <x14:formula1>
            <xm:f>IF($D$18=详细信息!$U$37,详细信息!$U$81:$U$82,IF(SUM($D$12:$F$12)&lt;4,详细信息!$U$39:$U$68,IF(SUM($D$12:$F$12)&lt;8,详细信息!$U$59:$U$80,IF(SUM($D$12:$F$12)&lt;11,详细信息!$U$62:$U$80,详细信息!$U$65:$U$72))))</xm:f>
          </x14:formula1>
          <xm:sqref>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showGridLines="0" zoomScale="70" zoomScaleNormal="70" workbookViewId="0">
      <selection activeCell="A33" sqref="A33:K39"/>
    </sheetView>
  </sheetViews>
  <sheetFormatPr defaultRowHeight="14.25" x14ac:dyDescent="0.15"/>
  <cols>
    <col min="1" max="1" width="30" customWidth="1"/>
    <col min="2" max="2" width="19.625" customWidth="1"/>
    <col min="3" max="3" width="8.875" customWidth="1"/>
    <col min="4" max="4" width="9.5" customWidth="1"/>
    <col min="5" max="5" width="8.625" customWidth="1"/>
    <col min="6" max="7" width="14.625" customWidth="1"/>
    <col min="8" max="8" width="9.625" hidden="1" customWidth="1"/>
    <col min="9" max="11" width="0" hidden="1" customWidth="1"/>
  </cols>
  <sheetData>
    <row r="1" spans="1:15" ht="18" customHeight="1" x14ac:dyDescent="0.15">
      <c r="A1" s="216" t="s">
        <v>598</v>
      </c>
      <c r="B1" s="216"/>
      <c r="C1" s="216"/>
      <c r="D1" s="216"/>
      <c r="E1" s="216"/>
      <c r="F1" s="216"/>
      <c r="G1" s="216"/>
      <c r="H1" s="216"/>
    </row>
    <row r="2" spans="1:15" ht="21.75" customHeight="1" x14ac:dyDescent="0.15">
      <c r="A2" s="216"/>
      <c r="B2" s="216"/>
      <c r="C2" s="216"/>
      <c r="D2" s="216"/>
      <c r="E2" s="216"/>
      <c r="F2" s="216"/>
      <c r="G2" s="216"/>
      <c r="H2" s="216"/>
    </row>
    <row r="3" spans="1:15" ht="35.25" customHeight="1" x14ac:dyDescent="0.15">
      <c r="A3" s="17"/>
      <c r="B3" s="220" t="s">
        <v>599</v>
      </c>
      <c r="C3" s="220"/>
      <c r="D3" s="117" t="str">
        <f>IF(F24=0,TEXT(F7,"mmdd")&amp;详细信息!U33&amp;详细信息!V28&amp;详细信息!U33&amp;详细信息!B2,TEXT(F24,"mmdd")&amp;详细信息!U33&amp;详细信息!V28&amp;详细信息!U33&amp;详细信息!B2)</f>
        <v>1002-O-14149100</v>
      </c>
      <c r="E3" s="77"/>
    </row>
    <row r="4" spans="1:15" ht="33" customHeight="1" x14ac:dyDescent="0.15">
      <c r="A4" s="78" t="s">
        <v>600</v>
      </c>
      <c r="B4" s="116" t="s">
        <v>1035</v>
      </c>
      <c r="D4" s="221" t="s">
        <v>601</v>
      </c>
      <c r="E4" s="221"/>
      <c r="F4" s="167">
        <v>14149100</v>
      </c>
      <c r="H4" s="67"/>
      <c r="I4" s="67"/>
      <c r="N4" s="107"/>
    </row>
    <row r="5" spans="1:15" ht="28.5" customHeight="1" x14ac:dyDescent="0.15">
      <c r="A5" s="222" t="s">
        <v>602</v>
      </c>
      <c r="B5" s="222" t="s">
        <v>603</v>
      </c>
      <c r="C5" s="217" t="s">
        <v>604</v>
      </c>
      <c r="D5" s="218" t="s">
        <v>614</v>
      </c>
      <c r="E5" s="218" t="s">
        <v>605</v>
      </c>
      <c r="F5" s="217" t="s">
        <v>606</v>
      </c>
      <c r="G5" s="217" t="s">
        <v>607</v>
      </c>
    </row>
    <row r="6" spans="1:15" ht="35.25" customHeight="1" thickBot="1" x14ac:dyDescent="0.2">
      <c r="A6" s="222"/>
      <c r="B6" s="222"/>
      <c r="C6" s="217"/>
      <c r="D6" s="218"/>
      <c r="E6" s="218"/>
      <c r="F6" s="217"/>
      <c r="G6" s="217"/>
    </row>
    <row r="7" spans="1:15" ht="37.5" customHeight="1" thickBot="1" x14ac:dyDescent="0.2">
      <c r="A7" s="68" t="s">
        <v>1059</v>
      </c>
      <c r="B7" s="69"/>
      <c r="C7" s="69"/>
      <c r="D7" s="69"/>
      <c r="E7" s="124"/>
      <c r="F7" s="106"/>
      <c r="G7" s="112"/>
      <c r="L7" s="42"/>
    </row>
    <row r="8" spans="1:15" ht="37.5" customHeight="1" thickBot="1" x14ac:dyDescent="0.2">
      <c r="A8" s="68"/>
      <c r="B8" s="69"/>
      <c r="C8" s="118"/>
      <c r="D8" s="69"/>
      <c r="E8" s="151"/>
      <c r="F8" s="106"/>
      <c r="G8" s="112"/>
      <c r="L8" s="211"/>
      <c r="M8" s="212"/>
    </row>
    <row r="9" spans="1:15" ht="37.5" customHeight="1" thickBot="1" x14ac:dyDescent="0.2">
      <c r="A9" s="68"/>
      <c r="B9" s="69"/>
      <c r="C9" s="69"/>
      <c r="D9" s="69"/>
      <c r="E9" s="151"/>
      <c r="F9" s="106"/>
      <c r="G9" s="112"/>
      <c r="L9" s="145"/>
    </row>
    <row r="10" spans="1:15" ht="27.75" hidden="1" customHeight="1" x14ac:dyDescent="0.15">
      <c r="A10" s="68"/>
      <c r="B10" s="69"/>
      <c r="C10" s="69"/>
      <c r="D10" s="69"/>
      <c r="E10" s="70"/>
      <c r="F10" s="71"/>
      <c r="G10" s="71"/>
    </row>
    <row r="11" spans="1:15" ht="27.75" hidden="1" customHeight="1" thickBot="1" x14ac:dyDescent="0.2">
      <c r="A11" s="68"/>
      <c r="B11" s="69"/>
      <c r="C11" s="69"/>
      <c r="D11" s="69"/>
      <c r="E11" s="124"/>
      <c r="F11" s="106"/>
      <c r="G11" s="112"/>
      <c r="L11" s="42"/>
    </row>
    <row r="12" spans="1:15" ht="37.5" customHeight="1" thickBot="1" x14ac:dyDescent="0.2">
      <c r="A12" s="68"/>
      <c r="B12" s="69"/>
      <c r="C12" s="69"/>
      <c r="D12" s="69"/>
      <c r="E12" s="70"/>
      <c r="F12" s="106"/>
      <c r="G12" s="112"/>
      <c r="H12" s="112"/>
    </row>
    <row r="14" spans="1:15" ht="30" customHeight="1" x14ac:dyDescent="0.15">
      <c r="A14" s="72" t="s">
        <v>855</v>
      </c>
      <c r="B14" s="73" t="s">
        <v>608</v>
      </c>
      <c r="C14" s="113" t="s">
        <v>856</v>
      </c>
      <c r="D14" s="113" t="s">
        <v>857</v>
      </c>
      <c r="N14" s="152"/>
      <c r="O14" s="42"/>
    </row>
    <row r="15" spans="1:15" ht="21" x14ac:dyDescent="0.15">
      <c r="A15" s="114"/>
      <c r="B15" s="115"/>
      <c r="C15" s="114"/>
      <c r="D15" s="114"/>
      <c r="E15" s="153"/>
      <c r="F15" s="134"/>
    </row>
    <row r="16" spans="1:15" ht="21" x14ac:dyDescent="0.15">
      <c r="A16" s="114"/>
      <c r="B16" s="115"/>
      <c r="C16" s="114"/>
      <c r="D16" s="114"/>
      <c r="E16" s="133"/>
    </row>
    <row r="17" spans="1:11" ht="21" x14ac:dyDescent="0.15">
      <c r="A17" s="114"/>
      <c r="B17" s="115"/>
      <c r="C17" s="114"/>
      <c r="D17" s="114"/>
      <c r="E17" s="158"/>
      <c r="F17" s="145"/>
    </row>
    <row r="18" spans="1:11" ht="20.25" hidden="1" x14ac:dyDescent="0.15">
      <c r="A18" s="114"/>
      <c r="B18" s="154"/>
      <c r="C18" s="114"/>
      <c r="D18" s="114"/>
    </row>
    <row r="19" spans="1:11" ht="20.25" hidden="1" x14ac:dyDescent="0.15">
      <c r="A19" s="114"/>
      <c r="B19" s="154"/>
      <c r="C19" s="114"/>
      <c r="D19" s="114"/>
    </row>
    <row r="20" spans="1:11" ht="21" x14ac:dyDescent="0.15">
      <c r="A20" s="114"/>
      <c r="B20" s="115"/>
      <c r="C20" s="114"/>
      <c r="D20" s="114"/>
      <c r="E20" s="133"/>
    </row>
    <row r="21" spans="1:11" x14ac:dyDescent="0.15">
      <c r="A21" s="12"/>
      <c r="B21" s="12"/>
    </row>
    <row r="22" spans="1:11" ht="16.5" x14ac:dyDescent="0.15">
      <c r="A22" s="76" t="s">
        <v>72</v>
      </c>
      <c r="B22" s="219" t="s">
        <v>609</v>
      </c>
      <c r="C22" s="219"/>
      <c r="D22" s="219"/>
      <c r="E22" s="219"/>
      <c r="F22" s="219"/>
      <c r="G22" s="219"/>
    </row>
    <row r="23" spans="1:11" ht="18.75" x14ac:dyDescent="0.15">
      <c r="A23" s="76"/>
      <c r="B23" s="104" t="s">
        <v>610</v>
      </c>
      <c r="C23" s="213" t="s">
        <v>611</v>
      </c>
      <c r="D23" s="213"/>
      <c r="E23" s="213"/>
      <c r="F23" s="104" t="s">
        <v>608</v>
      </c>
      <c r="G23" s="111"/>
    </row>
    <row r="24" spans="1:11" ht="27.75" customHeight="1" x14ac:dyDescent="0.15">
      <c r="A24" s="76" t="s">
        <v>73</v>
      </c>
      <c r="B24" s="79" t="s">
        <v>1060</v>
      </c>
      <c r="C24" s="80">
        <v>1.3888888888888888E-2</v>
      </c>
      <c r="D24" s="214" t="s">
        <v>1002</v>
      </c>
      <c r="E24" s="215"/>
      <c r="F24" s="168">
        <v>42279</v>
      </c>
      <c r="G24" s="157"/>
    </row>
    <row r="25" spans="1:11" ht="27.75" customHeight="1" x14ac:dyDescent="0.15">
      <c r="A25" s="76" t="s">
        <v>74</v>
      </c>
      <c r="B25" s="79" t="s">
        <v>1061</v>
      </c>
      <c r="C25" s="80">
        <v>0.91666666666666663</v>
      </c>
      <c r="D25" s="214" t="s">
        <v>1003</v>
      </c>
      <c r="E25" s="215"/>
      <c r="F25" s="165">
        <v>42283</v>
      </c>
      <c r="G25" s="157"/>
    </row>
    <row r="26" spans="1:11" ht="21" x14ac:dyDescent="0.15">
      <c r="A26" s="76"/>
      <c r="B26" s="79"/>
      <c r="C26" s="80"/>
      <c r="D26" s="111"/>
      <c r="E26" s="111"/>
      <c r="F26" s="101"/>
      <c r="G26" s="111"/>
    </row>
    <row r="27" spans="1:11" s="102" customFormat="1" ht="37.5" customHeight="1" x14ac:dyDescent="0.15">
      <c r="A27" s="103" t="s">
        <v>612</v>
      </c>
      <c r="B27" s="79" t="s">
        <v>1047</v>
      </c>
    </row>
    <row r="28" spans="1:11" x14ac:dyDescent="0.15">
      <c r="B28" s="42"/>
    </row>
    <row r="29" spans="1:11" ht="44.25" hidden="1" customHeight="1" x14ac:dyDescent="0.15">
      <c r="A29" s="135" t="s">
        <v>755</v>
      </c>
      <c r="B29" s="136" t="str">
        <f>SUM(C29:O29)&amp;"元"</f>
        <v>0元</v>
      </c>
    </row>
    <row r="30" spans="1:11" ht="17.25" customHeight="1" x14ac:dyDescent="0.15"/>
    <row r="31" spans="1:11" ht="30.75" customHeight="1" thickBot="1" x14ac:dyDescent="0.2">
      <c r="A31" s="92" t="str">
        <f>B35</f>
        <v>HU WEI</v>
      </c>
      <c r="B31" s="94">
        <v>5</v>
      </c>
      <c r="C31" s="93" t="s">
        <v>900</v>
      </c>
      <c r="D31" s="94">
        <v>0</v>
      </c>
      <c r="E31" s="93" t="s">
        <v>901</v>
      </c>
      <c r="F31" s="94">
        <v>0</v>
      </c>
      <c r="G31" s="93" t="s">
        <v>613</v>
      </c>
    </row>
    <row r="32" spans="1:11" ht="15" thickBot="1" x14ac:dyDescent="0.2">
      <c r="A32" s="81"/>
      <c r="B32" s="82"/>
      <c r="C32" s="82"/>
      <c r="D32" s="82"/>
      <c r="E32" s="82"/>
      <c r="F32" s="82"/>
      <c r="G32" s="83"/>
      <c r="H32" s="74"/>
      <c r="I32" s="74"/>
      <c r="J32" s="74"/>
      <c r="K32" s="75"/>
    </row>
    <row r="33" spans="1:12" x14ac:dyDescent="0.15">
      <c r="A33" s="159" t="s">
        <v>942</v>
      </c>
      <c r="B33" s="159" t="s">
        <v>51</v>
      </c>
      <c r="C33" s="159" t="s">
        <v>53</v>
      </c>
      <c r="D33" s="159" t="s">
        <v>55</v>
      </c>
      <c r="E33" s="159" t="s">
        <v>57</v>
      </c>
      <c r="F33" s="159" t="s">
        <v>59</v>
      </c>
      <c r="G33" s="159" t="s">
        <v>61</v>
      </c>
      <c r="H33" s="159" t="s">
        <v>63</v>
      </c>
      <c r="I33" s="159" t="s">
        <v>65</v>
      </c>
      <c r="J33" s="159" t="s">
        <v>67</v>
      </c>
      <c r="K33" s="161" t="s">
        <v>70</v>
      </c>
      <c r="L33" s="161" t="s">
        <v>70</v>
      </c>
    </row>
    <row r="34" spans="1:12" ht="21.75" thickBot="1" x14ac:dyDescent="0.2">
      <c r="A34" s="171" t="s">
        <v>69</v>
      </c>
      <c r="B34" s="171" t="s">
        <v>52</v>
      </c>
      <c r="C34" s="171" t="s">
        <v>54</v>
      </c>
      <c r="D34" s="171" t="s">
        <v>56</v>
      </c>
      <c r="E34" s="171" t="s">
        <v>58</v>
      </c>
      <c r="F34" s="171" t="s">
        <v>60</v>
      </c>
      <c r="G34" s="171" t="s">
        <v>62</v>
      </c>
      <c r="H34" s="171" t="s">
        <v>64</v>
      </c>
      <c r="I34" s="171" t="s">
        <v>66</v>
      </c>
      <c r="J34" s="171" t="s">
        <v>68</v>
      </c>
      <c r="K34" s="172" t="s">
        <v>71</v>
      </c>
      <c r="L34" s="172" t="s">
        <v>71</v>
      </c>
    </row>
    <row r="35" spans="1:12" ht="15" thickBot="1" x14ac:dyDescent="0.2">
      <c r="A35" s="159" t="s">
        <v>1062</v>
      </c>
      <c r="B35" s="159" t="s">
        <v>1063</v>
      </c>
      <c r="C35" s="159" t="s">
        <v>1046</v>
      </c>
      <c r="D35" s="159"/>
      <c r="E35" s="169">
        <v>29046</v>
      </c>
      <c r="F35" s="160" t="s">
        <v>1036</v>
      </c>
      <c r="G35" s="159"/>
      <c r="H35" s="159" t="s">
        <v>1051</v>
      </c>
      <c r="I35" s="159"/>
      <c r="J35" s="159" t="s">
        <v>1045</v>
      </c>
      <c r="K35" s="161"/>
      <c r="L35" s="161"/>
    </row>
    <row r="36" spans="1:12" ht="15" thickBot="1" x14ac:dyDescent="0.2">
      <c r="A36" s="159" t="s">
        <v>1064</v>
      </c>
      <c r="B36" s="159" t="s">
        <v>1065</v>
      </c>
      <c r="C36" s="159" t="s">
        <v>1044</v>
      </c>
      <c r="D36" s="159"/>
      <c r="E36" s="169">
        <v>31141</v>
      </c>
      <c r="F36" s="160" t="s">
        <v>1036</v>
      </c>
      <c r="G36" s="159"/>
      <c r="H36" s="159" t="s">
        <v>1051</v>
      </c>
      <c r="I36" s="159"/>
      <c r="J36" s="159" t="s">
        <v>1045</v>
      </c>
      <c r="K36" s="161"/>
      <c r="L36" s="161"/>
    </row>
    <row r="37" spans="1:12" ht="15" thickBot="1" x14ac:dyDescent="0.2">
      <c r="A37" s="159" t="s">
        <v>1066</v>
      </c>
      <c r="B37" s="159" t="s">
        <v>1067</v>
      </c>
      <c r="C37" s="159" t="s">
        <v>1044</v>
      </c>
      <c r="D37" s="159"/>
      <c r="E37" s="169">
        <v>29315</v>
      </c>
      <c r="F37" s="160" t="s">
        <v>1036</v>
      </c>
      <c r="G37" s="159"/>
      <c r="H37" s="159" t="s">
        <v>1051</v>
      </c>
      <c r="I37" s="159"/>
      <c r="J37" s="159" t="s">
        <v>1045</v>
      </c>
      <c r="K37" s="161"/>
      <c r="L37" s="164"/>
    </row>
    <row r="38" spans="1:12" ht="15" thickBot="1" x14ac:dyDescent="0.2">
      <c r="A38" s="159" t="s">
        <v>1068</v>
      </c>
      <c r="B38" s="159" t="s">
        <v>1069</v>
      </c>
      <c r="C38" s="159" t="s">
        <v>1044</v>
      </c>
      <c r="D38" s="159"/>
      <c r="E38" s="169">
        <v>33064</v>
      </c>
      <c r="F38" s="160" t="s">
        <v>1036</v>
      </c>
      <c r="G38" s="159"/>
      <c r="H38" s="159" t="s">
        <v>1051</v>
      </c>
      <c r="I38" s="159"/>
      <c r="J38" s="159" t="s">
        <v>1045</v>
      </c>
      <c r="K38" s="161"/>
      <c r="L38" s="161"/>
    </row>
    <row r="39" spans="1:12" ht="15" thickBot="1" x14ac:dyDescent="0.2">
      <c r="A39" s="162" t="s">
        <v>1070</v>
      </c>
      <c r="B39" s="162" t="s">
        <v>1071</v>
      </c>
      <c r="C39" s="162" t="s">
        <v>1044</v>
      </c>
      <c r="D39" s="162"/>
      <c r="E39" s="166">
        <v>29771</v>
      </c>
      <c r="F39" s="163" t="s">
        <v>1036</v>
      </c>
      <c r="G39" s="162"/>
      <c r="H39" s="162" t="s">
        <v>1051</v>
      </c>
      <c r="I39" s="162"/>
      <c r="J39" s="162" t="s">
        <v>1045</v>
      </c>
      <c r="K39" s="164"/>
      <c r="L39" s="161"/>
    </row>
    <row r="40" spans="1:12" ht="15" thickBot="1" x14ac:dyDescent="0.2">
      <c r="A40" s="162"/>
      <c r="B40" s="162"/>
      <c r="C40" s="162"/>
      <c r="D40" s="162"/>
      <c r="E40" s="166"/>
      <c r="F40" s="163"/>
      <c r="G40" s="162"/>
      <c r="H40" s="162"/>
      <c r="I40" s="162"/>
      <c r="J40" s="162"/>
      <c r="K40" s="170"/>
      <c r="L40" s="164"/>
    </row>
    <row r="41" spans="1:12" ht="15" thickBot="1" x14ac:dyDescent="0.2">
      <c r="A41" s="159"/>
      <c r="B41" s="159"/>
      <c r="C41" s="159"/>
      <c r="D41" s="159"/>
      <c r="E41" s="169"/>
      <c r="F41" s="160"/>
      <c r="G41" s="159"/>
      <c r="H41" s="159"/>
      <c r="I41" s="159"/>
      <c r="J41" s="159"/>
      <c r="K41" s="161"/>
      <c r="L41" s="161"/>
    </row>
    <row r="42" spans="1:12" ht="15" thickBot="1" x14ac:dyDescent="0.2">
      <c r="A42" s="162"/>
      <c r="B42" s="162"/>
      <c r="C42" s="162"/>
      <c r="D42" s="162"/>
      <c r="E42" s="166"/>
      <c r="F42" s="163"/>
      <c r="G42" s="162"/>
      <c r="H42" s="162"/>
      <c r="I42" s="162"/>
      <c r="J42" s="162"/>
      <c r="K42" s="164"/>
      <c r="L42" s="164"/>
    </row>
    <row r="43" spans="1:12" ht="15" thickBot="1" x14ac:dyDescent="0.2">
      <c r="A43" s="159"/>
      <c r="B43" s="159"/>
      <c r="C43" s="159"/>
      <c r="D43" s="159"/>
      <c r="E43" s="169"/>
      <c r="F43" s="160"/>
      <c r="G43" s="159"/>
      <c r="H43" s="159"/>
      <c r="I43" s="159"/>
      <c r="J43" s="159"/>
      <c r="K43" s="161"/>
      <c r="L43" s="161"/>
    </row>
    <row r="44" spans="1:12" ht="15" thickBot="1" x14ac:dyDescent="0.2">
      <c r="A44" s="162"/>
      <c r="B44" s="162"/>
      <c r="C44" s="162"/>
      <c r="D44" s="162"/>
      <c r="E44" s="166"/>
      <c r="F44" s="163"/>
      <c r="G44" s="162"/>
      <c r="H44" s="162"/>
      <c r="I44" s="162"/>
      <c r="J44" s="162"/>
      <c r="K44" s="164"/>
      <c r="L44" s="164"/>
    </row>
    <row r="45" spans="1:12" ht="15" thickBot="1" x14ac:dyDescent="0.2">
      <c r="A45" s="159"/>
      <c r="B45" s="159"/>
      <c r="C45" s="159"/>
      <c r="D45" s="159"/>
      <c r="E45" s="160"/>
      <c r="F45" s="160"/>
      <c r="G45" s="159"/>
      <c r="H45" s="159"/>
      <c r="I45" s="159"/>
      <c r="J45" s="159"/>
      <c r="K45" s="161"/>
      <c r="L45" s="164"/>
    </row>
    <row r="46" spans="1:12" ht="15" thickBot="1" x14ac:dyDescent="0.2">
      <c r="A46" s="162"/>
      <c r="B46" s="162"/>
      <c r="C46" s="162"/>
      <c r="D46" s="162"/>
      <c r="E46" s="163"/>
      <c r="F46" s="163"/>
      <c r="G46" s="162"/>
      <c r="H46" s="162"/>
      <c r="I46" s="162"/>
      <c r="J46" s="162"/>
      <c r="K46" s="164"/>
    </row>
  </sheetData>
  <mergeCells count="15">
    <mergeCell ref="L8:M8"/>
    <mergeCell ref="C23:E23"/>
    <mergeCell ref="D24:E24"/>
    <mergeCell ref="D25:E25"/>
    <mergeCell ref="A1:H2"/>
    <mergeCell ref="C5:C6"/>
    <mergeCell ref="D5:D6"/>
    <mergeCell ref="E5:E6"/>
    <mergeCell ref="F5:F6"/>
    <mergeCell ref="B22:G22"/>
    <mergeCell ref="B3:C3"/>
    <mergeCell ref="D4:E4"/>
    <mergeCell ref="G5:G6"/>
    <mergeCell ref="A5:A6"/>
    <mergeCell ref="B5:B6"/>
  </mergeCells>
  <phoneticPr fontId="1" type="noConversion"/>
  <dataValidations count="7">
    <dataValidation type="list" allowBlank="1" showInputMessage="1" showErrorMessage="1" sqref="B7">
      <formula1>INDIRECT(A$7)</formula1>
    </dataValidation>
    <dataValidation type="list" allowBlank="1" showInputMessage="1" showErrorMessage="1" sqref="B8">
      <formula1>INDIRECT(A$8)</formula1>
    </dataValidation>
    <dataValidation type="list" allowBlank="1" showInputMessage="1" showErrorMessage="1" sqref="B9">
      <formula1>INDIRECT(A$9)</formula1>
    </dataValidation>
    <dataValidation type="list" allowBlank="1" showInputMessage="1" showErrorMessage="1" sqref="B10">
      <formula1>INDIRECT(A$10)</formula1>
    </dataValidation>
    <dataValidation type="list" allowBlank="1" showInputMessage="1" showErrorMessage="1" sqref="B11">
      <formula1>INDIRECT(A$11)</formula1>
    </dataValidation>
    <dataValidation type="list" allowBlank="1" showInputMessage="1" showErrorMessage="1" sqref="B12">
      <formula1>INDIRECT(A$12)</formula1>
    </dataValidation>
    <dataValidation type="list" allowBlank="1" showInputMessage="1" showErrorMessage="1" sqref="D15:D20">
      <formula1>INDIRECT($A15)</formula1>
    </dataValidation>
  </dataValidations>
  <pageMargins left="0.7" right="0.7" top="0.75" bottom="0.75" header="0.3" footer="0.3"/>
  <pageSetup paperSize="9" scale="6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酒店!$A$170:$A$204</xm:f>
          </x14:formula1>
          <xm:sqref>A15:A20</xm:sqref>
        </x14:dataValidation>
        <x14:dataValidation type="list" allowBlank="1" showInputMessage="1" showErrorMessage="1">
          <x14:formula1>
            <xm:f>酒店!$A:$A</xm:f>
          </x14:formula1>
          <xm:sqref>A7:A12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2"/>
  <sheetViews>
    <sheetView zoomScale="70" zoomScaleNormal="70" workbookViewId="0">
      <selection activeCell="J23" sqref="J23"/>
    </sheetView>
  </sheetViews>
  <sheetFormatPr defaultRowHeight="14.25" x14ac:dyDescent="0.15"/>
  <cols>
    <col min="1" max="1" width="7.75" customWidth="1"/>
    <col min="2" max="2" width="8.125" customWidth="1"/>
    <col min="3" max="3" width="10.25" customWidth="1"/>
    <col min="4" max="4" width="8.25" customWidth="1"/>
    <col min="5" max="7" width="3.625" customWidth="1"/>
    <col min="8" max="8" width="13" customWidth="1"/>
    <col min="9" max="9" width="13.375" customWidth="1"/>
    <col min="10" max="10" width="8.5" customWidth="1"/>
    <col min="11" max="16" width="2.25" customWidth="1"/>
    <col min="17" max="19" width="11.375" style="98" customWidth="1"/>
    <col min="20" max="20" width="9" customWidth="1"/>
    <col min="21" max="21" width="12.75" customWidth="1"/>
    <col min="22" max="22" width="22.125" customWidth="1"/>
    <col min="23" max="24" width="9" customWidth="1"/>
  </cols>
  <sheetData>
    <row r="1" spans="1:30" ht="44.25" customHeight="1" thickBot="1" x14ac:dyDescent="0.25">
      <c r="B1" s="56" t="str">
        <f>'订单信息（booking）'!B4</f>
        <v>途牛</v>
      </c>
      <c r="C1" s="56"/>
      <c r="D1" s="56"/>
      <c r="E1" s="56"/>
      <c r="F1" s="56"/>
      <c r="G1" s="56"/>
      <c r="H1" s="62" t="str">
        <f>IF('订单信息（booking）'!B24=0,"",'订单信息（booking）'!B24)</f>
        <v>OZ747</v>
      </c>
      <c r="I1" s="62" t="str">
        <f>IF('订单信息（booking）'!B25=0,"",'订单信息（booking）'!B25)</f>
        <v>OZ748</v>
      </c>
      <c r="J1" s="56"/>
      <c r="K1" s="57"/>
      <c r="L1" s="60">
        <v>0</v>
      </c>
      <c r="M1" s="56"/>
      <c r="N1" s="56"/>
      <c r="O1" s="56"/>
      <c r="P1" s="56"/>
      <c r="Q1" s="96" t="str">
        <f>IF('订单信息（booking）'!C7=0,"",TEXT('订单信息（booking）'!F7,"dd")&amp;U33&amp;TEXT('订单信息（booking）'!G7,"dd")&amp;U28&amp;'订单信息（booking）'!A7)</f>
        <v/>
      </c>
      <c r="R1" s="105"/>
      <c r="S1" s="105"/>
      <c r="U1" s="56"/>
      <c r="V1" s="56"/>
      <c r="W1" s="56"/>
      <c r="X1" s="56"/>
      <c r="Y1" s="57"/>
      <c r="Z1" s="57"/>
      <c r="AA1" s="57"/>
      <c r="AB1" s="57"/>
      <c r="AC1" s="57"/>
      <c r="AD1" s="57"/>
    </row>
    <row r="2" spans="1:30" ht="15" thickBot="1" x14ac:dyDescent="0.25">
      <c r="A2" t="str">
        <f>'订单信息（booking）'!D3</f>
        <v>1002-O-14149100</v>
      </c>
      <c r="B2" s="59">
        <f>'订单信息（booking）'!F4</f>
        <v>14149100</v>
      </c>
      <c r="C2" s="60">
        <f>'订单信息（booking）'!B31</f>
        <v>5</v>
      </c>
      <c r="D2" s="60">
        <f>'订单信息（booking）'!D31</f>
        <v>0</v>
      </c>
      <c r="E2" s="56">
        <f>'订单信息（booking）'!F31</f>
        <v>0</v>
      </c>
      <c r="F2" s="59">
        <f>'接团书（ใปงาน）'!G12</f>
        <v>0</v>
      </c>
      <c r="G2" s="61">
        <v>0</v>
      </c>
      <c r="H2" s="62" t="str">
        <f>IF('订单信息（booking）'!B24=0,"",'接团书（ใปงาน）'!A16)</f>
        <v>2(3)/10/2015</v>
      </c>
      <c r="I2" s="62" t="str">
        <f>IF('订单信息（booking）'!B25=0,"",'接团书（ใปงาน）'!A18)</f>
        <v>6/10/2015</v>
      </c>
      <c r="J2" s="56" t="str">
        <f>'订单信息（booking）'!A35</f>
        <v>胡伟</v>
      </c>
      <c r="K2" s="57">
        <f>IF(AND('订单信息（booking）'!B25=0,'订单信息（booking）'!B24=0),"",'接团书（ใปงาน）'!G17)</f>
        <v>0</v>
      </c>
      <c r="L2" s="60">
        <v>0</v>
      </c>
      <c r="M2" s="56"/>
      <c r="N2" s="56"/>
      <c r="O2" s="56"/>
      <c r="P2" s="56"/>
      <c r="Q2" s="96" t="str">
        <f>IF('订单信息（booking）'!C8=0,"",TEXT('订单信息（booking）'!F8,"dd")&amp;U33&amp;TEXT('订单信息（booking）'!G8,"dd")&amp;U28&amp;'订单信息（booking）'!A8)</f>
        <v/>
      </c>
      <c r="R2" s="105"/>
      <c r="S2" s="105"/>
      <c r="U2" s="56"/>
      <c r="V2" s="56"/>
      <c r="W2" s="56"/>
      <c r="X2" s="56"/>
      <c r="Y2" s="63"/>
      <c r="Z2" s="63"/>
      <c r="AA2" s="63"/>
      <c r="AB2" s="63"/>
      <c r="AC2" s="63"/>
      <c r="AD2" s="63"/>
    </row>
    <row r="3" spans="1:30" ht="15" thickBot="1" x14ac:dyDescent="0.25">
      <c r="B3" s="56"/>
      <c r="C3" s="56"/>
      <c r="D3" s="56"/>
      <c r="E3" s="56"/>
      <c r="F3" s="56"/>
      <c r="G3" s="56"/>
      <c r="H3" s="66" t="str">
        <f>IF('订单信息（booking）'!B24=0,"",'接团书（ใปงาน）'!B17)</f>
        <v>【00:20】</v>
      </c>
      <c r="I3" s="66" t="str">
        <f>IF('订单信息（booking）'!B25=0,"",'接团书（ใปงาน）'!B19)</f>
        <v>【22:00】</v>
      </c>
      <c r="J3" s="56" t="str">
        <f>'订单信息（booking）'!B35</f>
        <v>HU WEI</v>
      </c>
      <c r="K3" s="57" t="e">
        <f>IF(K2="","",VLOOKUP(K2,U39:V81,2,FALSE))</f>
        <v>#N/A</v>
      </c>
      <c r="L3" s="60">
        <v>0</v>
      </c>
      <c r="M3" s="56"/>
      <c r="N3" s="56"/>
      <c r="O3" s="56"/>
      <c r="P3" s="56"/>
      <c r="Q3" s="96" t="str">
        <f>IF('订单信息（booking）'!C9=0,"",TEXT('订单信息（booking）'!F9,"dd")&amp;U33&amp;TEXT('订单信息（booking）'!G9,"dd")&amp;U28&amp;'订单信息（booking）'!A9)</f>
        <v/>
      </c>
      <c r="R3" s="105"/>
      <c r="S3" s="105"/>
      <c r="U3" s="56"/>
      <c r="V3" s="56"/>
      <c r="W3" s="56"/>
      <c r="X3" s="56"/>
      <c r="Y3" s="63"/>
      <c r="Z3" s="63"/>
      <c r="AA3" s="63"/>
      <c r="AB3" s="63"/>
      <c r="AC3" s="63"/>
      <c r="AD3" s="63"/>
    </row>
    <row r="4" spans="1:30" ht="15" thickBot="1" x14ac:dyDescent="0.2">
      <c r="Q4" s="96" t="str">
        <f>IF('订单信息（booking）'!C10=0,"",TEXT('订单信息（booking）'!F10,"dd")&amp;U33&amp;TEXT('订单信息（booking）'!G10,"dd")&amp;U28&amp;'订单信息（booking）'!A10)</f>
        <v/>
      </c>
      <c r="R4" s="105"/>
      <c r="S4" s="105"/>
    </row>
    <row r="5" spans="1:30" ht="15" thickBot="1" x14ac:dyDescent="0.2">
      <c r="Q5" s="96" t="str">
        <f>IF('订单信息（booking）'!C11=0,"",TEXT('订单信息（booking）'!F11,"dd")&amp;U33&amp;TEXT('订单信息（booking）'!G11,"dd")&amp;U28&amp;'订单信息（booking）'!A11)</f>
        <v/>
      </c>
      <c r="R5" s="105"/>
      <c r="S5" s="105"/>
    </row>
    <row r="6" spans="1:30" ht="27.75" customHeight="1" thickBot="1" x14ac:dyDescent="0.2">
      <c r="Q6" s="96" t="str">
        <f>IF('订单信息（booking）'!C12=0,"",TEXT('订单信息（booking）'!F12,"dd")&amp;U33&amp;TEXT('订单信息（booking）'!G12,"dd")&amp;U28&amp;'订单信息（booking）'!A12)</f>
        <v/>
      </c>
      <c r="R6" s="105"/>
      <c r="S6" s="105"/>
    </row>
    <row r="7" spans="1:30" ht="15" thickBot="1" x14ac:dyDescent="0.2">
      <c r="Q7" s="96" t="str">
        <f>IF('订单信息（booking）'!A15=0,"",'订单信息（booking）'!A15)</f>
        <v/>
      </c>
      <c r="R7" s="105"/>
      <c r="S7" s="105"/>
    </row>
    <row r="8" spans="1:30" ht="15" thickBot="1" x14ac:dyDescent="0.2">
      <c r="Q8" s="96" t="str">
        <f>IF('订单信息（booking）'!A16=0,"",'订单信息（booking）'!A16)</f>
        <v/>
      </c>
      <c r="R8" s="105"/>
      <c r="S8" s="105"/>
    </row>
    <row r="9" spans="1:30" ht="15" thickBot="1" x14ac:dyDescent="0.2">
      <c r="Q9" s="96" t="str">
        <f>IF('订单信息（booking）'!A17=0,"",'订单信息（booking）'!A17)</f>
        <v/>
      </c>
      <c r="R9" s="105"/>
      <c r="S9" s="105"/>
    </row>
    <row r="10" spans="1:30" ht="15" hidden="1" thickBot="1" x14ac:dyDescent="0.2">
      <c r="Q10" s="96" t="str">
        <f>IF('订单信息（booking）'!A18=0,"",'订单信息（booking）'!A18)</f>
        <v/>
      </c>
      <c r="R10" s="105"/>
      <c r="S10" s="105"/>
    </row>
    <row r="11" spans="1:30" ht="15" hidden="1" thickBot="1" x14ac:dyDescent="0.2">
      <c r="Q11" s="96" t="str">
        <f>IF('订单信息（booking）'!A19=0,"",'订单信息（booking）'!A19)</f>
        <v/>
      </c>
      <c r="R11" s="105"/>
      <c r="S11" s="105"/>
    </row>
    <row r="12" spans="1:30" ht="15" thickBot="1" x14ac:dyDescent="0.2">
      <c r="Q12" s="96" t="str">
        <f>IF('订单信息（booking）'!A20=0,"",'订单信息（booking）'!A20)</f>
        <v/>
      </c>
      <c r="R12" s="105"/>
      <c r="S12" s="105"/>
    </row>
    <row r="18" spans="1:22" ht="15" thickBot="1" x14ac:dyDescent="0.2"/>
    <row r="19" spans="1:22" ht="24.75" customHeight="1" thickBot="1" x14ac:dyDescent="0.3">
      <c r="A19" s="108" t="str">
        <f>'订单信息（booking）'!D3</f>
        <v>1002-O-14149100</v>
      </c>
      <c r="B19" s="109"/>
      <c r="C19" s="110" t="str">
        <f>IF('订单信息（booking）'!C7="","",'订单信息（booking）'!A7&amp;详细信息!U28&amp;详细信息!U26)&amp;IF('订单信息（booking）'!C8="","",'订单信息（booking）'!A8&amp;详细信息!U28&amp;详细信息!U26)&amp;IF('订单信息（booking）'!C9="","",'订单信息（booking）'!A9&amp;详细信息!U28&amp;详细信息!U26)&amp;IF('订单信息（booking）'!C10="","",'订单信息（booking）'!A10&amp;详细信息!U28&amp;详细信息!U26)&amp;IF('订单信息（booking）'!C11="","",'订单信息（booking）'!A11&amp;详细信息!U28&amp;详细信息!U26)&amp;IF('订单信息（booking）'!C12="","",'订单信息（booking）'!A12&amp;详细信息!U28&amp;详细信息!U26)&amp;IF('订单信息（booking）'!A15="","",'订单信息（booking）'!A15&amp;详细信息!U28&amp;详细信息!U26)&amp;IF('订单信息（booking）'!A16="","",'订单信息（booking）'!A16&amp;详细信息!U28&amp;详细信息!U26)&amp;IF('订单信息（booking）'!A17="","",'订单信息（booking）'!A17&amp;详细信息!U28&amp;详细信息!U26)&amp;IF('订单信息（booking）'!A18="","",'订单信息（booking）'!A18&amp;详细信息!U28&amp;详细信息!U26)&amp;IF('订单信息（booking）'!A19="","",'订单信息（booking）'!A19&amp;详细信息!U28&amp;详细信息!U26)&amp;IF('订单信息（booking）'!A20="","",'订单信息（booking）'!A20)</f>
        <v/>
      </c>
      <c r="D19" s="109"/>
    </row>
    <row r="23" spans="1:22" s="85" customFormat="1" ht="18" customHeight="1" x14ac:dyDescent="0.15">
      <c r="Q23" s="97"/>
      <c r="R23" s="97"/>
      <c r="S23" s="97"/>
    </row>
    <row r="24" spans="1:22" s="85" customFormat="1" ht="18" customHeight="1" x14ac:dyDescent="0.15">
      <c r="Q24" s="97"/>
      <c r="R24" s="97"/>
      <c r="S24" s="97"/>
    </row>
    <row r="25" spans="1:22" s="85" customFormat="1" ht="18" customHeight="1" x14ac:dyDescent="0.15">
      <c r="Q25" s="97"/>
      <c r="R25" s="97"/>
      <c r="S25" s="97"/>
    </row>
    <row r="26" spans="1:22" s="85" customFormat="1" ht="18" customHeight="1" x14ac:dyDescent="0.15">
      <c r="Q26" s="97"/>
      <c r="R26" s="97"/>
      <c r="S26" s="97"/>
      <c r="U26" s="85" t="s">
        <v>597</v>
      </c>
    </row>
    <row r="27" spans="1:22" s="85" customFormat="1" ht="18" customHeight="1" x14ac:dyDescent="0.15">
      <c r="Q27" s="97"/>
      <c r="R27" s="97"/>
      <c r="S27" s="97"/>
      <c r="U27" s="85" t="s">
        <v>39</v>
      </c>
    </row>
    <row r="28" spans="1:22" s="85" customFormat="1" ht="18" customHeight="1" x14ac:dyDescent="0.15">
      <c r="Q28" s="97"/>
      <c r="R28" s="97"/>
      <c r="S28" s="97"/>
      <c r="U28" s="85" t="s">
        <v>21</v>
      </c>
      <c r="V28" s="85" t="s">
        <v>38</v>
      </c>
    </row>
    <row r="29" spans="1:22" s="85" customFormat="1" ht="18" customHeight="1" x14ac:dyDescent="0.15">
      <c r="Q29" s="97"/>
      <c r="R29" s="97"/>
      <c r="S29" s="97"/>
      <c r="U29" s="85" t="s">
        <v>40</v>
      </c>
    </row>
    <row r="30" spans="1:22" s="85" customFormat="1" ht="18" customHeight="1" x14ac:dyDescent="0.15">
      <c r="Q30" s="97"/>
      <c r="R30" s="97"/>
      <c r="S30" s="97"/>
      <c r="U30" s="85" t="s">
        <v>47</v>
      </c>
    </row>
    <row r="31" spans="1:22" s="85" customFormat="1" ht="18" customHeight="1" x14ac:dyDescent="0.15">
      <c r="Q31" s="97"/>
      <c r="R31" s="97"/>
      <c r="S31" s="97"/>
      <c r="U31" s="85" t="s">
        <v>48</v>
      </c>
    </row>
    <row r="32" spans="1:22" s="85" customFormat="1" ht="18" customHeight="1" x14ac:dyDescent="0.15">
      <c r="Q32" s="97"/>
      <c r="R32" s="97"/>
      <c r="S32" s="97"/>
      <c r="U32" s="85" t="s">
        <v>49</v>
      </c>
    </row>
    <row r="33" spans="17:24" s="85" customFormat="1" ht="18" customHeight="1" x14ac:dyDescent="0.15">
      <c r="Q33" s="97"/>
      <c r="R33" s="97"/>
      <c r="S33" s="97"/>
      <c r="U33" s="85" t="s">
        <v>50</v>
      </c>
    </row>
    <row r="34" spans="17:24" s="85" customFormat="1" ht="18" customHeight="1" x14ac:dyDescent="0.15">
      <c r="Q34" s="97"/>
      <c r="R34" s="97"/>
      <c r="S34" s="97"/>
      <c r="U34" s="85" t="s">
        <v>75</v>
      </c>
    </row>
    <row r="35" spans="17:24" s="85" customFormat="1" ht="18" customHeight="1" x14ac:dyDescent="0.15">
      <c r="Q35" s="97"/>
      <c r="R35" s="97"/>
      <c r="S35" s="97"/>
      <c r="U35" s="86" t="s">
        <v>109</v>
      </c>
    </row>
    <row r="36" spans="17:24" s="85" customFormat="1" ht="18" customHeight="1" x14ac:dyDescent="0.15">
      <c r="Q36" s="97"/>
      <c r="R36" s="97"/>
      <c r="S36" s="97"/>
      <c r="U36" s="86" t="s">
        <v>814</v>
      </c>
    </row>
    <row r="37" spans="17:24" s="85" customFormat="1" ht="18" customHeight="1" x14ac:dyDescent="0.15">
      <c r="Q37" s="97"/>
      <c r="R37" s="97"/>
      <c r="S37" s="97"/>
      <c r="U37" s="86" t="s">
        <v>110</v>
      </c>
    </row>
    <row r="38" spans="17:24" s="85" customFormat="1" ht="18" customHeight="1" x14ac:dyDescent="0.15">
      <c r="Q38" s="97"/>
      <c r="R38" s="97"/>
      <c r="S38" s="97"/>
      <c r="U38" s="85" t="s">
        <v>111</v>
      </c>
    </row>
    <row r="39" spans="17:24" s="85" customFormat="1" ht="18" customHeight="1" x14ac:dyDescent="0.15">
      <c r="Q39" s="97"/>
      <c r="R39" s="97"/>
      <c r="S39" s="97"/>
      <c r="U39" s="87" t="s">
        <v>82</v>
      </c>
      <c r="V39" s="88" t="s">
        <v>91</v>
      </c>
      <c r="X39" s="223"/>
    </row>
    <row r="40" spans="17:24" s="85" customFormat="1" ht="18" customHeight="1" x14ac:dyDescent="0.15">
      <c r="Q40" s="97"/>
      <c r="R40" s="97"/>
      <c r="S40" s="97"/>
      <c r="U40" s="87" t="s">
        <v>85</v>
      </c>
      <c r="V40" s="88" t="s">
        <v>93</v>
      </c>
      <c r="X40" s="223"/>
    </row>
    <row r="41" spans="17:24" s="85" customFormat="1" ht="18" customHeight="1" x14ac:dyDescent="0.15">
      <c r="Q41" s="97"/>
      <c r="R41" s="97"/>
      <c r="S41" s="97"/>
      <c r="U41" s="87" t="s">
        <v>86</v>
      </c>
      <c r="V41" s="88" t="s">
        <v>94</v>
      </c>
    </row>
    <row r="42" spans="17:24" s="85" customFormat="1" ht="18" customHeight="1" x14ac:dyDescent="0.15">
      <c r="Q42" s="97"/>
      <c r="R42" s="97"/>
      <c r="S42" s="97"/>
      <c r="U42" s="87" t="s">
        <v>735</v>
      </c>
      <c r="V42" s="88" t="s">
        <v>736</v>
      </c>
    </row>
    <row r="43" spans="17:24" s="85" customFormat="1" ht="18" customHeight="1" x14ac:dyDescent="0.15">
      <c r="Q43" s="97"/>
      <c r="R43" s="97"/>
      <c r="S43" s="97"/>
      <c r="U43" s="87" t="s">
        <v>88</v>
      </c>
      <c r="V43" s="88" t="s">
        <v>96</v>
      </c>
    </row>
    <row r="44" spans="17:24" s="85" customFormat="1" ht="18" customHeight="1" x14ac:dyDescent="0.15">
      <c r="Q44" s="97"/>
      <c r="R44" s="97"/>
      <c r="S44" s="97"/>
      <c r="U44" s="87" t="s">
        <v>805</v>
      </c>
      <c r="V44" s="88" t="s">
        <v>806</v>
      </c>
    </row>
    <row r="45" spans="17:24" s="85" customFormat="1" ht="18" customHeight="1" x14ac:dyDescent="0.15">
      <c r="Q45" s="97"/>
      <c r="R45" s="97"/>
      <c r="S45" s="97"/>
      <c r="U45" s="87" t="s">
        <v>87</v>
      </c>
      <c r="V45" s="88" t="s">
        <v>95</v>
      </c>
    </row>
    <row r="46" spans="17:24" s="85" customFormat="1" ht="18" customHeight="1" x14ac:dyDescent="0.15">
      <c r="Q46" s="97"/>
      <c r="R46" s="97"/>
      <c r="S46" s="97"/>
      <c r="U46" s="87" t="s">
        <v>115</v>
      </c>
      <c r="V46" s="91" t="s">
        <v>116</v>
      </c>
    </row>
    <row r="47" spans="17:24" s="85" customFormat="1" ht="18" customHeight="1" x14ac:dyDescent="0.15">
      <c r="Q47" s="97"/>
      <c r="R47" s="97"/>
      <c r="S47" s="97"/>
      <c r="U47" s="87" t="s">
        <v>729</v>
      </c>
      <c r="V47" s="88" t="s">
        <v>730</v>
      </c>
    </row>
    <row r="48" spans="17:24" s="85" customFormat="1" ht="18" customHeight="1" x14ac:dyDescent="0.15">
      <c r="Q48" s="97"/>
      <c r="R48" s="97"/>
      <c r="S48" s="97"/>
      <c r="U48" s="87" t="s">
        <v>845</v>
      </c>
      <c r="V48" s="88" t="s">
        <v>785</v>
      </c>
    </row>
    <row r="49" spans="17:22" s="85" customFormat="1" ht="18" customHeight="1" x14ac:dyDescent="0.15">
      <c r="Q49" s="97"/>
      <c r="R49" s="97"/>
      <c r="S49" s="97"/>
      <c r="U49" s="87" t="s">
        <v>782</v>
      </c>
      <c r="V49" s="88" t="s">
        <v>786</v>
      </c>
    </row>
    <row r="50" spans="17:22" s="85" customFormat="1" ht="18" customHeight="1" x14ac:dyDescent="0.15">
      <c r="Q50" s="97"/>
      <c r="R50" s="97"/>
      <c r="S50" s="97"/>
      <c r="U50" s="87" t="s">
        <v>914</v>
      </c>
      <c r="V50" s="88" t="s">
        <v>915</v>
      </c>
    </row>
    <row r="51" spans="17:22" s="85" customFormat="1" ht="18" customHeight="1" x14ac:dyDescent="0.15">
      <c r="Q51" s="97"/>
      <c r="R51" s="97"/>
      <c r="S51" s="97"/>
      <c r="U51" s="87" t="s">
        <v>916</v>
      </c>
      <c r="V51" s="88" t="s">
        <v>917</v>
      </c>
    </row>
    <row r="52" spans="17:22" s="85" customFormat="1" ht="18" customHeight="1" x14ac:dyDescent="0.15">
      <c r="Q52" s="97"/>
      <c r="R52" s="97"/>
      <c r="S52" s="97"/>
      <c r="U52" s="87" t="s">
        <v>783</v>
      </c>
      <c r="V52" s="88" t="s">
        <v>787</v>
      </c>
    </row>
    <row r="53" spans="17:22" s="85" customFormat="1" ht="18" customHeight="1" x14ac:dyDescent="0.15">
      <c r="Q53" s="97"/>
      <c r="R53" s="97"/>
      <c r="S53" s="97"/>
      <c r="U53" s="87" t="s">
        <v>784</v>
      </c>
      <c r="V53" s="88" t="s">
        <v>788</v>
      </c>
    </row>
    <row r="54" spans="17:22" s="85" customFormat="1" ht="18" customHeight="1" x14ac:dyDescent="0.15">
      <c r="Q54" s="97"/>
      <c r="R54" s="97"/>
      <c r="S54" s="97"/>
      <c r="U54" s="87" t="s">
        <v>843</v>
      </c>
      <c r="V54" s="88" t="s">
        <v>862</v>
      </c>
    </row>
    <row r="55" spans="17:22" s="85" customFormat="1" ht="18" customHeight="1" x14ac:dyDescent="0.15">
      <c r="Q55" s="97"/>
      <c r="R55" s="97"/>
      <c r="S55" s="97"/>
      <c r="U55" s="87" t="s">
        <v>844</v>
      </c>
      <c r="V55" s="88" t="s">
        <v>861</v>
      </c>
    </row>
    <row r="56" spans="17:22" s="85" customFormat="1" ht="18" customHeight="1" x14ac:dyDescent="0.15">
      <c r="Q56" s="97"/>
      <c r="R56" s="97"/>
      <c r="S56" s="97"/>
      <c r="U56" s="87" t="s">
        <v>90</v>
      </c>
      <c r="V56" s="88" t="s">
        <v>99</v>
      </c>
    </row>
    <row r="57" spans="17:22" s="85" customFormat="1" ht="18" customHeight="1" x14ac:dyDescent="0.15">
      <c r="Q57" s="97"/>
      <c r="R57" s="97"/>
      <c r="S57" s="97"/>
      <c r="U57" s="87" t="s">
        <v>89</v>
      </c>
      <c r="V57" s="88" t="s">
        <v>97</v>
      </c>
    </row>
    <row r="58" spans="17:22" s="85" customFormat="1" ht="18" customHeight="1" x14ac:dyDescent="0.15">
      <c r="Q58" s="97"/>
      <c r="R58" s="97"/>
      <c r="S58" s="97"/>
      <c r="U58" s="87" t="s">
        <v>867</v>
      </c>
      <c r="V58" s="88" t="s">
        <v>868</v>
      </c>
    </row>
    <row r="59" spans="17:22" s="85" customFormat="1" ht="18" customHeight="1" x14ac:dyDescent="0.15">
      <c r="Q59" s="97"/>
      <c r="R59" s="97"/>
      <c r="S59" s="97"/>
      <c r="U59" s="87" t="s">
        <v>79</v>
      </c>
      <c r="V59" s="88" t="s">
        <v>100</v>
      </c>
    </row>
    <row r="60" spans="17:22" s="85" customFormat="1" ht="18" customHeight="1" x14ac:dyDescent="0.15">
      <c r="Q60" s="97"/>
      <c r="R60" s="97"/>
      <c r="S60" s="97"/>
      <c r="U60" s="87" t="s">
        <v>807</v>
      </c>
      <c r="V60" s="88" t="s">
        <v>101</v>
      </c>
    </row>
    <row r="61" spans="17:22" s="85" customFormat="1" ht="18" customHeight="1" x14ac:dyDescent="0.15">
      <c r="Q61" s="97"/>
      <c r="R61" s="97"/>
      <c r="S61" s="97"/>
      <c r="U61" s="87" t="s">
        <v>80</v>
      </c>
      <c r="V61" s="88" t="s">
        <v>102</v>
      </c>
    </row>
    <row r="62" spans="17:22" s="85" customFormat="1" ht="18" customHeight="1" x14ac:dyDescent="0.15">
      <c r="Q62" s="97"/>
      <c r="R62" s="97"/>
      <c r="S62" s="97"/>
      <c r="U62" s="87" t="s">
        <v>76</v>
      </c>
      <c r="V62" s="88" t="s">
        <v>104</v>
      </c>
    </row>
    <row r="63" spans="17:22" s="85" customFormat="1" ht="18" customHeight="1" x14ac:dyDescent="0.15">
      <c r="Q63" s="97"/>
      <c r="R63" s="97"/>
      <c r="S63" s="97"/>
      <c r="U63" s="87" t="s">
        <v>81</v>
      </c>
      <c r="V63" s="88" t="s">
        <v>842</v>
      </c>
    </row>
    <row r="64" spans="17:22" s="85" customFormat="1" ht="18" customHeight="1" x14ac:dyDescent="0.15">
      <c r="Q64" s="97"/>
      <c r="R64" s="97"/>
      <c r="S64" s="97"/>
      <c r="U64" s="87" t="s">
        <v>943</v>
      </c>
      <c r="V64" s="88" t="s">
        <v>944</v>
      </c>
    </row>
    <row r="65" spans="17:22" s="85" customFormat="1" ht="18" customHeight="1" x14ac:dyDescent="0.15">
      <c r="Q65" s="97"/>
      <c r="R65" s="97"/>
      <c r="S65" s="97"/>
      <c r="U65" s="87" t="s">
        <v>83</v>
      </c>
      <c r="V65" s="88" t="s">
        <v>92</v>
      </c>
    </row>
    <row r="66" spans="17:22" s="85" customFormat="1" ht="18" customHeight="1" x14ac:dyDescent="0.15">
      <c r="Q66" s="97"/>
      <c r="R66" s="97"/>
      <c r="S66" s="97"/>
      <c r="U66" s="87" t="s">
        <v>1004</v>
      </c>
      <c r="V66" s="88" t="s">
        <v>1005</v>
      </c>
    </row>
    <row r="67" spans="17:22" s="85" customFormat="1" ht="18" customHeight="1" x14ac:dyDescent="0.15">
      <c r="Q67" s="97"/>
      <c r="R67" s="97"/>
      <c r="S67" s="97"/>
      <c r="U67" s="87" t="s">
        <v>84</v>
      </c>
      <c r="V67" s="91" t="s">
        <v>117</v>
      </c>
    </row>
    <row r="68" spans="17:22" s="85" customFormat="1" ht="18" customHeight="1" x14ac:dyDescent="0.15">
      <c r="Q68" s="97"/>
      <c r="R68" s="97"/>
      <c r="S68" s="97"/>
      <c r="U68" s="87" t="s">
        <v>112</v>
      </c>
      <c r="V68" s="88" t="s">
        <v>103</v>
      </c>
    </row>
    <row r="69" spans="17:22" s="85" customFormat="1" ht="18" customHeight="1" x14ac:dyDescent="0.15">
      <c r="Q69" s="97"/>
      <c r="R69" s="97"/>
      <c r="S69" s="97"/>
      <c r="U69" s="89" t="s">
        <v>107</v>
      </c>
      <c r="V69" s="90" t="s">
        <v>108</v>
      </c>
    </row>
    <row r="70" spans="17:22" s="85" customFormat="1" ht="18" customHeight="1" x14ac:dyDescent="0.15">
      <c r="Q70" s="97"/>
      <c r="R70" s="97"/>
      <c r="S70" s="97"/>
      <c r="U70" s="89" t="s">
        <v>803</v>
      </c>
      <c r="V70" s="90" t="s">
        <v>804</v>
      </c>
    </row>
    <row r="71" spans="17:22" s="85" customFormat="1" ht="18" customHeight="1" x14ac:dyDescent="0.15">
      <c r="Q71" s="97"/>
      <c r="R71" s="97"/>
      <c r="S71" s="97"/>
      <c r="U71" s="89" t="s">
        <v>77</v>
      </c>
      <c r="V71" s="90" t="s">
        <v>105</v>
      </c>
    </row>
    <row r="72" spans="17:22" s="85" customFormat="1" ht="18" customHeight="1" x14ac:dyDescent="0.15">
      <c r="Q72" s="97"/>
      <c r="R72" s="97"/>
      <c r="S72" s="97"/>
      <c r="U72" s="89" t="s">
        <v>846</v>
      </c>
      <c r="V72" s="90" t="s">
        <v>847</v>
      </c>
    </row>
    <row r="73" spans="17:22" s="85" customFormat="1" ht="18" customHeight="1" x14ac:dyDescent="0.15">
      <c r="Q73" s="97"/>
      <c r="R73" s="97"/>
      <c r="S73" s="97"/>
      <c r="U73" s="89" t="s">
        <v>931</v>
      </c>
      <c r="V73" s="90" t="s">
        <v>932</v>
      </c>
    </row>
    <row r="74" spans="17:22" s="85" customFormat="1" ht="18" customHeight="1" x14ac:dyDescent="0.15">
      <c r="Q74" s="97"/>
      <c r="R74" s="97"/>
      <c r="S74" s="97"/>
      <c r="U74" s="89" t="s">
        <v>971</v>
      </c>
      <c r="V74" s="90" t="s">
        <v>972</v>
      </c>
    </row>
    <row r="75" spans="17:22" s="85" customFormat="1" ht="18" customHeight="1" x14ac:dyDescent="0.15">
      <c r="Q75" s="97"/>
      <c r="R75" s="97"/>
      <c r="S75" s="97"/>
      <c r="U75" s="89" t="s">
        <v>969</v>
      </c>
      <c r="V75" s="90" t="s">
        <v>970</v>
      </c>
    </row>
    <row r="76" spans="17:22" s="85" customFormat="1" ht="18" customHeight="1" x14ac:dyDescent="0.15">
      <c r="Q76" s="97"/>
      <c r="R76" s="97"/>
      <c r="S76" s="97"/>
      <c r="U76" s="89" t="s">
        <v>913</v>
      </c>
      <c r="V76" s="90" t="s">
        <v>918</v>
      </c>
    </row>
    <row r="77" spans="17:22" s="85" customFormat="1" ht="18" customHeight="1" x14ac:dyDescent="0.15">
      <c r="Q77" s="97"/>
      <c r="R77" s="97"/>
      <c r="S77" s="97"/>
      <c r="U77" s="89" t="s">
        <v>1006</v>
      </c>
      <c r="V77" s="90" t="s">
        <v>1008</v>
      </c>
    </row>
    <row r="78" spans="17:22" s="85" customFormat="1" ht="18" customHeight="1" x14ac:dyDescent="0.15">
      <c r="Q78" s="97"/>
      <c r="R78" s="97"/>
      <c r="S78" s="97"/>
      <c r="U78" s="89" t="s">
        <v>1007</v>
      </c>
      <c r="V78" s="90" t="s">
        <v>1009</v>
      </c>
    </row>
    <row r="79" spans="17:22" s="85" customFormat="1" ht="18" customHeight="1" x14ac:dyDescent="0.15">
      <c r="Q79" s="97"/>
      <c r="R79" s="97"/>
      <c r="S79" s="97"/>
      <c r="U79" s="89" t="s">
        <v>869</v>
      </c>
      <c r="V79" s="90" t="s">
        <v>870</v>
      </c>
    </row>
    <row r="80" spans="17:22" s="85" customFormat="1" ht="18" customHeight="1" x14ac:dyDescent="0.15">
      <c r="Q80" s="97"/>
      <c r="R80" s="97"/>
      <c r="S80" s="97"/>
      <c r="U80" s="89" t="s">
        <v>78</v>
      </c>
      <c r="V80" s="90" t="s">
        <v>106</v>
      </c>
    </row>
    <row r="81" spans="17:22" s="85" customFormat="1" ht="18" customHeight="1" x14ac:dyDescent="0.15">
      <c r="Q81" s="97"/>
      <c r="R81" s="97"/>
      <c r="S81" s="97"/>
      <c r="U81" s="87" t="s">
        <v>113</v>
      </c>
      <c r="V81" s="88" t="s">
        <v>98</v>
      </c>
    </row>
    <row r="82" spans="17:22" ht="21" customHeight="1" x14ac:dyDescent="0.15">
      <c r="U82" s="87" t="s">
        <v>898</v>
      </c>
      <c r="V82" s="88" t="s">
        <v>899</v>
      </c>
    </row>
  </sheetData>
  <mergeCells count="1">
    <mergeCell ref="X39:X40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413F22CE-51CE-4EAC-9238-E802AA91FA2F}">
            <xm:f>'订单信息（booking）'!$B$25=0</xm:f>
            <x14:dxf>
              <numFmt numFmtId="177" formatCode=";;;"/>
            </x14:dxf>
          </x14:cfRule>
          <xm:sqref>X39:X40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"/>
  <sheetViews>
    <sheetView workbookViewId="0">
      <selection activeCell="J4" sqref="J4"/>
    </sheetView>
  </sheetViews>
  <sheetFormatPr defaultRowHeight="14.25" x14ac:dyDescent="0.15"/>
  <cols>
    <col min="1" max="1" width="18.375" customWidth="1"/>
    <col min="2" max="2" width="21" customWidth="1"/>
    <col min="3" max="3" width="19.375" customWidth="1"/>
    <col min="4" max="4" width="17.75" customWidth="1"/>
    <col min="5" max="5" width="19" customWidth="1"/>
    <col min="6" max="6" width="18.125" customWidth="1"/>
    <col min="7" max="7" width="21.25" customWidth="1"/>
    <col min="8" max="8" width="11.375" customWidth="1"/>
    <col min="9" max="9" width="20.625" customWidth="1"/>
    <col min="10" max="10" width="25.5" customWidth="1"/>
    <col min="11" max="11" width="19.375" customWidth="1"/>
  </cols>
  <sheetData>
    <row r="1" spans="1:14" ht="27" x14ac:dyDescent="0.3">
      <c r="A1" s="13" t="s">
        <v>17</v>
      </c>
      <c r="B1" s="13" t="s">
        <v>19</v>
      </c>
      <c r="C1" s="6" t="s">
        <v>11</v>
      </c>
      <c r="D1" s="7" t="s">
        <v>626</v>
      </c>
      <c r="E1" s="7" t="s">
        <v>15</v>
      </c>
      <c r="F1" s="5" t="s">
        <v>16</v>
      </c>
      <c r="G1" s="1" t="s">
        <v>3</v>
      </c>
      <c r="H1" s="5" t="s">
        <v>12</v>
      </c>
      <c r="I1" s="5" t="s">
        <v>13</v>
      </c>
      <c r="J1" s="10" t="s">
        <v>780</v>
      </c>
      <c r="K1" s="5" t="s">
        <v>18</v>
      </c>
    </row>
    <row r="2" spans="1:14" ht="28.5" x14ac:dyDescent="0.15">
      <c r="A2" s="12" t="str">
        <f>IF('接团书（ใปงาน）'!A16="","",'订单信息（booking）'!D3)</f>
        <v>1002-O-14149100</v>
      </c>
      <c r="B2" s="18" t="str">
        <f>IF('接团书（ใปงาน）'!A16="","","รับเข้า")</f>
        <v>รับเข้า</v>
      </c>
      <c r="C2" s="15" t="str">
        <f>'接团书（ใปงาน）'!A16</f>
        <v>2(3)/10/2015</v>
      </c>
      <c r="D2" s="84" t="str">
        <f>'接团书（ใปงาน）'!B17&amp;详细信息!U28&amp;'接团书（ใปงาน）'!B16</f>
        <v>【00:20】 OZ747</v>
      </c>
      <c r="E2" s="11" t="str">
        <f>IF(C2="","",'接团书（ใปงาน）'!C16)</f>
        <v>phuket airport
普吉机场</v>
      </c>
      <c r="F2" s="4" t="str">
        <f>'接团书（ใปงาน）'!D16</f>
        <v>Phuket_orchid_resort_and_spa</v>
      </c>
      <c r="G2" s="8" t="str">
        <f>IF('接团书（ใปงาน）'!A16="","",详细信息!J2&amp;详细信息!J3)</f>
        <v>胡伟HU WEI</v>
      </c>
      <c r="H2" s="2" t="str">
        <f>'接团书（ใปงาน）'!E16</f>
        <v>5+0+0</v>
      </c>
      <c r="I2" s="2" t="str">
        <f>'接团书（ใปงาน）'!F16</f>
        <v>面包车4-8人
รถตู๋4-8คน</v>
      </c>
      <c r="J2" s="4" t="e">
        <f>'接团书（ใปงาน）'!G17&amp;详细信息!U28&amp;详细信息!K3</f>
        <v>#N/A</v>
      </c>
      <c r="K2" s="12" t="e">
        <f>'接团书（ใปงาน）'!#REF!</f>
        <v>#REF!</v>
      </c>
      <c r="N2" s="12"/>
    </row>
    <row r="3" spans="1:14" ht="28.5" x14ac:dyDescent="0.15">
      <c r="A3" s="12" t="str">
        <f>IF('接团书（ใปงาน）'!A18="","",'订单信息（booking）'!D3)</f>
        <v>1002-O-14149100</v>
      </c>
      <c r="B3" s="18" t="str">
        <f>IF('接团书（ใปงาน）'!A18="","","ส่งออก")</f>
        <v>ส่งออก</v>
      </c>
      <c r="C3" s="15" t="str">
        <f>IF('接团书（ใปงาน）'!A18="","",'接团书（ใปงาน）'!A18)</f>
        <v>6/10/2015</v>
      </c>
      <c r="D3" s="3" t="str">
        <f>'接团书（ใปงาน）'!B19&amp;详细信息!U28&amp;'接团书（ใปงาน）'!B18</f>
        <v>【22:00】 OZ748</v>
      </c>
      <c r="E3" s="4" t="str">
        <f>'接团书（ใปงาน）'!C18</f>
        <v>Phuket_orchid_resort_and_spa</v>
      </c>
      <c r="F3" s="11" t="str">
        <f>IF(C3="","",'接团书（ใปงาน）'!D18)</f>
        <v>phuket airport
普吉机场</v>
      </c>
      <c r="G3" s="8" t="str">
        <f>IF('接团书（ใปงาน）'!A18="","",详细信息!J2&amp;详细信息!J3)</f>
        <v>胡伟HU WEI</v>
      </c>
      <c r="H3" s="2" t="str">
        <f>'接团书（ใปงาน）'!E18</f>
        <v>5+0+0</v>
      </c>
      <c r="I3" s="2" t="str">
        <f>'接团书（ใปงาน）'!F18</f>
        <v>面包车4-8人
รถตู๋4-8คน</v>
      </c>
      <c r="J3" s="4" t="e">
        <f>'接团书（ใปงาน）'!G19&amp;详细信息!U28&amp;详细信息!K3</f>
        <v>#N/A</v>
      </c>
      <c r="K3" s="12" t="e">
        <f>'接团书（ใปงาน）'!#REF!</f>
        <v>#REF!</v>
      </c>
      <c r="N3" s="12"/>
    </row>
    <row r="4" spans="1:14" ht="30" customHeight="1" x14ac:dyDescent="0.15">
      <c r="A4" s="12" t="str">
        <f>IF('接团书（ใปงาน）'!A20="","",'订单信息（booking）'!D3)</f>
        <v/>
      </c>
      <c r="B4" s="18" t="str">
        <f>IF('接团书（ใปงาน）'!A20="","","จุดถึงจุด")</f>
        <v/>
      </c>
      <c r="C4" s="16" t="str">
        <f>IF('接团书（ใปงาน）'!A20="","",'接团书（ใปงาน）'!A20)</f>
        <v/>
      </c>
      <c r="D4" s="3" t="str">
        <f>IF('接团书（ใปงาน）'!A20="","",'接团书（ใปงาน）'!B20)</f>
        <v/>
      </c>
      <c r="E4" s="4" t="str">
        <f>IF('接团书（ใปงาน）'!A20="","",'接团书（ใปงาน）'!C20)</f>
        <v/>
      </c>
      <c r="F4" s="4" t="str">
        <f>IF('接团书（ใปงาน）'!A20="","",'接团书（ใปงาน）'!D20)</f>
        <v/>
      </c>
      <c r="G4" s="8" t="str">
        <f>IF('接团书（ใปงาน）'!A20="","",详细信息!J2&amp;详细信息!J3)</f>
        <v/>
      </c>
      <c r="H4" s="2">
        <f>'接团书（ใปงาน）'!E20</f>
        <v>0</v>
      </c>
      <c r="I4" s="2">
        <f>'接团书（ใปงาน）'!F20</f>
        <v>0</v>
      </c>
      <c r="J4" s="4">
        <f>'接团书（ใปงาน）'!G20</f>
        <v>0</v>
      </c>
      <c r="K4" s="12" t="e">
        <f>'接团书（ใปงาน）'!#REF!</f>
        <v>#REF!</v>
      </c>
      <c r="N4" s="12"/>
    </row>
    <row r="5" spans="1:14" ht="34.5" customHeight="1" x14ac:dyDescent="0.15">
      <c r="A5" s="12" t="str">
        <f>IF('接团书（ใปงาน）'!A21="","",'订单信息（booking）'!D3)</f>
        <v/>
      </c>
      <c r="B5" s="18" t="str">
        <f>IF('接团书（ใปงาน）'!A21="","","จุดถึงจุด")</f>
        <v/>
      </c>
      <c r="C5" s="16" t="str">
        <f>IF('接团书（ใปงาน）'!A21="","",'接团书（ใปงาน）'!A21)</f>
        <v/>
      </c>
      <c r="D5" s="3" t="str">
        <f>IF('接团书（ใปงาน）'!A21="","",'接团书（ใปงาน）'!B21)</f>
        <v/>
      </c>
      <c r="E5" s="4" t="str">
        <f>IF('接团书（ใปงาน）'!A21="","",'接团书（ใปงาน）'!C21)</f>
        <v/>
      </c>
      <c r="F5" s="4" t="str">
        <f>IF('接团书（ใปงาน）'!A21="","",'接团书（ใปงาน）'!D21)</f>
        <v/>
      </c>
      <c r="G5" s="9" t="str">
        <f>IF('接团书（ใปงาน）'!A21="","",详细信息!J2&amp;详细信息!J3)</f>
        <v/>
      </c>
      <c r="H5" s="2">
        <f>'接团书（ใปงาน）'!E21</f>
        <v>0</v>
      </c>
      <c r="I5" s="2">
        <f>'接团书（ใปงาน）'!F21</f>
        <v>0</v>
      </c>
      <c r="J5" s="4">
        <f>'接团书（ใปงาน）'!G21</f>
        <v>0</v>
      </c>
      <c r="K5" s="12" t="e">
        <f>'接团书（ใปงาน）'!#REF!</f>
        <v>#REF!</v>
      </c>
      <c r="N5" s="14" t="s">
        <v>22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204"/>
  <sheetViews>
    <sheetView topLeftCell="A7" zoomScale="60" zoomScaleNormal="60" workbookViewId="0">
      <selection activeCell="E36" sqref="A36:E36"/>
    </sheetView>
  </sheetViews>
  <sheetFormatPr defaultRowHeight="25.5" x14ac:dyDescent="0.15"/>
  <cols>
    <col min="1" max="1" width="53.875" style="100" customWidth="1"/>
    <col min="2" max="2" width="20.875" customWidth="1"/>
    <col min="3" max="3" width="23.625" customWidth="1"/>
    <col min="4" max="4" width="21.75" customWidth="1"/>
    <col min="5" max="5" width="25.5" customWidth="1"/>
    <col min="6" max="6" width="17.375" customWidth="1"/>
    <col min="7" max="7" width="21.5" customWidth="1"/>
    <col min="8" max="8" width="20" customWidth="1"/>
    <col min="9" max="9" width="16.875" customWidth="1"/>
    <col min="10" max="10" width="19.625" customWidth="1"/>
    <col min="11" max="11" width="21.125" customWidth="1"/>
    <col min="19" max="19" width="24" style="17" customWidth="1"/>
  </cols>
  <sheetData>
    <row r="1" spans="1:19" x14ac:dyDescent="0.3">
      <c r="A1" s="43" t="s">
        <v>143</v>
      </c>
      <c r="S1" s="44"/>
    </row>
    <row r="2" spans="1:19" ht="22.5" customHeight="1" x14ac:dyDescent="0.3">
      <c r="A2" s="43" t="s">
        <v>137</v>
      </c>
      <c r="B2" s="42" t="s">
        <v>747</v>
      </c>
      <c r="C2" s="42"/>
      <c r="D2" s="42"/>
      <c r="E2" s="95"/>
      <c r="S2" s="45" t="s">
        <v>144</v>
      </c>
    </row>
    <row r="3" spans="1:19" ht="22.5" customHeight="1" x14ac:dyDescent="0.3">
      <c r="A3" s="43" t="s">
        <v>118</v>
      </c>
      <c r="B3" t="s">
        <v>145</v>
      </c>
      <c r="C3" s="42" t="s">
        <v>146</v>
      </c>
      <c r="S3" s="45" t="s">
        <v>147</v>
      </c>
    </row>
    <row r="4" spans="1:19" ht="22.5" customHeight="1" x14ac:dyDescent="0.3">
      <c r="A4" s="43" t="s">
        <v>515</v>
      </c>
      <c r="B4" s="42" t="s">
        <v>148</v>
      </c>
      <c r="C4" s="42" t="s">
        <v>760</v>
      </c>
      <c r="D4" s="42"/>
      <c r="S4" s="45" t="s">
        <v>149</v>
      </c>
    </row>
    <row r="5" spans="1:19" ht="22.5" customHeight="1" x14ac:dyDescent="0.3">
      <c r="A5" s="43" t="s">
        <v>516</v>
      </c>
      <c r="B5" s="42" t="s">
        <v>150</v>
      </c>
      <c r="C5" s="42" t="s">
        <v>151</v>
      </c>
      <c r="S5" s="45" t="s">
        <v>152</v>
      </c>
    </row>
    <row r="6" spans="1:19" ht="22.5" customHeight="1" x14ac:dyDescent="0.3">
      <c r="A6" s="43" t="s">
        <v>888</v>
      </c>
      <c r="B6" s="42" t="s">
        <v>153</v>
      </c>
      <c r="C6" s="42" t="s">
        <v>154</v>
      </c>
      <c r="S6" s="45" t="s">
        <v>155</v>
      </c>
    </row>
    <row r="7" spans="1:19" ht="22.5" customHeight="1" x14ac:dyDescent="0.3">
      <c r="A7" s="43" t="s">
        <v>518</v>
      </c>
      <c r="B7" s="42" t="s">
        <v>156</v>
      </c>
      <c r="C7" s="42" t="s">
        <v>157</v>
      </c>
      <c r="D7" s="95" t="s">
        <v>158</v>
      </c>
      <c r="S7" s="45" t="s">
        <v>159</v>
      </c>
    </row>
    <row r="8" spans="1:19" ht="22.5" customHeight="1" x14ac:dyDescent="0.3">
      <c r="A8" s="43" t="s">
        <v>902</v>
      </c>
      <c r="B8" s="42" t="s">
        <v>903</v>
      </c>
      <c r="C8" s="42" t="s">
        <v>904</v>
      </c>
      <c r="D8" s="95" t="s">
        <v>905</v>
      </c>
      <c r="E8" t="s">
        <v>906</v>
      </c>
      <c r="F8" t="s">
        <v>907</v>
      </c>
      <c r="G8" s="42" t="s">
        <v>908</v>
      </c>
      <c r="H8" t="s">
        <v>909</v>
      </c>
      <c r="I8" s="42" t="s">
        <v>910</v>
      </c>
      <c r="J8" s="42" t="s">
        <v>911</v>
      </c>
      <c r="S8" s="45" t="s">
        <v>912</v>
      </c>
    </row>
    <row r="9" spans="1:19" ht="22.5" customHeight="1" x14ac:dyDescent="0.3">
      <c r="A9" s="43" t="s">
        <v>517</v>
      </c>
      <c r="B9" s="42" t="s">
        <v>160</v>
      </c>
      <c r="C9" s="42" t="s">
        <v>161</v>
      </c>
      <c r="S9" s="45" t="s">
        <v>162</v>
      </c>
    </row>
    <row r="10" spans="1:19" ht="22.5" customHeight="1" x14ac:dyDescent="0.3">
      <c r="A10" s="43" t="s">
        <v>519</v>
      </c>
      <c r="B10" s="42" t="s">
        <v>163</v>
      </c>
      <c r="C10" s="42" t="s">
        <v>164</v>
      </c>
      <c r="D10" s="95" t="s">
        <v>165</v>
      </c>
      <c r="E10" s="95" t="s">
        <v>166</v>
      </c>
      <c r="S10" s="45" t="s">
        <v>167</v>
      </c>
    </row>
    <row r="11" spans="1:19" ht="22.5" customHeight="1" x14ac:dyDescent="0.3">
      <c r="A11" s="43" t="s">
        <v>734</v>
      </c>
      <c r="B11" s="42" t="s">
        <v>168</v>
      </c>
      <c r="C11" s="42" t="s">
        <v>169</v>
      </c>
      <c r="D11" s="95" t="s">
        <v>170</v>
      </c>
      <c r="S11" s="45" t="s">
        <v>171</v>
      </c>
    </row>
    <row r="12" spans="1:19" ht="22.5" customHeight="1" x14ac:dyDescent="0.3">
      <c r="A12" s="43" t="s">
        <v>520</v>
      </c>
      <c r="B12" s="42" t="s">
        <v>172</v>
      </c>
      <c r="C12" s="42" t="s">
        <v>173</v>
      </c>
      <c r="D12" s="95" t="s">
        <v>174</v>
      </c>
      <c r="E12" s="95" t="s">
        <v>175</v>
      </c>
      <c r="F12" s="95" t="s">
        <v>176</v>
      </c>
      <c r="G12" s="95" t="s">
        <v>177</v>
      </c>
      <c r="S12" s="45" t="s">
        <v>178</v>
      </c>
    </row>
    <row r="13" spans="1:19" ht="22.5" customHeight="1" x14ac:dyDescent="0.3">
      <c r="A13" s="43" t="s">
        <v>521</v>
      </c>
      <c r="B13" s="42" t="s">
        <v>179</v>
      </c>
      <c r="C13" s="42" t="s">
        <v>180</v>
      </c>
      <c r="S13" s="45" t="s">
        <v>181</v>
      </c>
    </row>
    <row r="14" spans="1:19" ht="22.5" customHeight="1" x14ac:dyDescent="0.3">
      <c r="A14" s="43" t="s">
        <v>119</v>
      </c>
      <c r="B14" s="42" t="s">
        <v>182</v>
      </c>
      <c r="C14" s="42" t="s">
        <v>183</v>
      </c>
      <c r="D14" s="95" t="s">
        <v>184</v>
      </c>
      <c r="H14" s="42"/>
      <c r="S14" s="45" t="s">
        <v>185</v>
      </c>
    </row>
    <row r="15" spans="1:19" ht="22.5" customHeight="1" x14ac:dyDescent="0.3">
      <c r="A15" s="43" t="s">
        <v>120</v>
      </c>
      <c r="B15" s="42" t="s">
        <v>151</v>
      </c>
      <c r="C15" s="42" t="s">
        <v>186</v>
      </c>
      <c r="D15" t="s">
        <v>146</v>
      </c>
      <c r="H15" s="42"/>
      <c r="S15" s="45" t="s">
        <v>187</v>
      </c>
    </row>
    <row r="16" spans="1:19" ht="22.5" customHeight="1" x14ac:dyDescent="0.3">
      <c r="A16" s="43" t="s">
        <v>978</v>
      </c>
      <c r="B16" s="42" t="s">
        <v>881</v>
      </c>
      <c r="C16" s="42" t="s">
        <v>882</v>
      </c>
      <c r="D16" s="42" t="s">
        <v>883</v>
      </c>
      <c r="E16" s="95" t="s">
        <v>884</v>
      </c>
      <c r="F16" s="95" t="s">
        <v>885</v>
      </c>
      <c r="G16" s="95" t="s">
        <v>886</v>
      </c>
      <c r="H16" s="42" t="s">
        <v>887</v>
      </c>
      <c r="S16" s="45" t="s">
        <v>979</v>
      </c>
    </row>
    <row r="17" spans="1:19" ht="22.5" customHeight="1" x14ac:dyDescent="0.3">
      <c r="A17" s="43" t="s">
        <v>976</v>
      </c>
      <c r="B17" s="42" t="s">
        <v>615</v>
      </c>
      <c r="C17" s="42" t="s">
        <v>616</v>
      </c>
      <c r="H17" s="42"/>
      <c r="S17" s="45" t="s">
        <v>977</v>
      </c>
    </row>
    <row r="18" spans="1:19" ht="22.5" customHeight="1" x14ac:dyDescent="0.3">
      <c r="A18" s="43" t="s">
        <v>121</v>
      </c>
      <c r="B18" s="42" t="s">
        <v>188</v>
      </c>
      <c r="C18" s="42" t="s">
        <v>189</v>
      </c>
      <c r="D18" s="95" t="s">
        <v>190</v>
      </c>
      <c r="E18" s="95" t="s">
        <v>191</v>
      </c>
      <c r="H18" s="42"/>
      <c r="S18" s="45" t="s">
        <v>192</v>
      </c>
    </row>
    <row r="19" spans="1:19" ht="22.5" customHeight="1" x14ac:dyDescent="0.3">
      <c r="A19" s="43" t="s">
        <v>522</v>
      </c>
      <c r="B19" s="42" t="s">
        <v>193</v>
      </c>
      <c r="C19" t="s">
        <v>194</v>
      </c>
      <c r="D19" t="s">
        <v>195</v>
      </c>
      <c r="E19" t="s">
        <v>196</v>
      </c>
      <c r="F19" t="s">
        <v>197</v>
      </c>
      <c r="G19" t="s">
        <v>198</v>
      </c>
      <c r="H19" s="42"/>
      <c r="S19" s="45" t="s">
        <v>199</v>
      </c>
    </row>
    <row r="20" spans="1:19" ht="22.5" customHeight="1" x14ac:dyDescent="0.3">
      <c r="A20" s="43" t="s">
        <v>1048</v>
      </c>
      <c r="B20" s="42" t="s">
        <v>1050</v>
      </c>
      <c r="C20" s="42"/>
      <c r="D20" s="95"/>
      <c r="S20" s="45" t="s">
        <v>1049</v>
      </c>
    </row>
    <row r="21" spans="1:19" ht="22.5" customHeight="1" x14ac:dyDescent="0.3">
      <c r="A21" s="43" t="s">
        <v>973</v>
      </c>
      <c r="B21" s="42" t="s">
        <v>974</v>
      </c>
      <c r="C21" s="42" t="s">
        <v>328</v>
      </c>
      <c r="D21" s="95" t="s">
        <v>166</v>
      </c>
      <c r="S21" s="45" t="s">
        <v>975</v>
      </c>
    </row>
    <row r="22" spans="1:19" x14ac:dyDescent="0.3">
      <c r="A22" s="43" t="s">
        <v>200</v>
      </c>
      <c r="S22" s="44"/>
    </row>
    <row r="23" spans="1:19" ht="22.5" customHeight="1" x14ac:dyDescent="0.3">
      <c r="A23" s="43" t="s">
        <v>523</v>
      </c>
      <c r="B23" s="42" t="s">
        <v>201</v>
      </c>
      <c r="C23" s="42" t="s">
        <v>202</v>
      </c>
      <c r="D23" s="95" t="s">
        <v>203</v>
      </c>
      <c r="E23" s="95" t="s">
        <v>204</v>
      </c>
      <c r="F23" s="95" t="s">
        <v>205</v>
      </c>
      <c r="G23" s="95" t="s">
        <v>206</v>
      </c>
      <c r="S23" s="45" t="s">
        <v>207</v>
      </c>
    </row>
    <row r="24" spans="1:19" ht="22.5" customHeight="1" x14ac:dyDescent="0.3">
      <c r="A24" s="43" t="s">
        <v>980</v>
      </c>
      <c r="B24" s="42" t="s">
        <v>208</v>
      </c>
      <c r="C24" s="42"/>
      <c r="D24" s="95"/>
      <c r="E24" s="95"/>
      <c r="F24" s="95"/>
      <c r="G24" s="95"/>
      <c r="S24" s="45" t="s">
        <v>981</v>
      </c>
    </row>
    <row r="25" spans="1:19" ht="22.5" customHeight="1" x14ac:dyDescent="0.3">
      <c r="A25" s="43" t="s">
        <v>982</v>
      </c>
      <c r="B25" s="42" t="s">
        <v>208</v>
      </c>
      <c r="C25" s="42" t="s">
        <v>763</v>
      </c>
      <c r="D25" s="95"/>
      <c r="E25" s="95"/>
      <c r="F25" s="95"/>
      <c r="G25" s="95"/>
      <c r="S25" s="45" t="s">
        <v>983</v>
      </c>
    </row>
    <row r="26" spans="1:19" ht="22.5" customHeight="1" x14ac:dyDescent="0.3">
      <c r="A26" s="43" t="s">
        <v>577</v>
      </c>
      <c r="B26" s="42" t="s">
        <v>209</v>
      </c>
      <c r="C26" s="42" t="s">
        <v>210</v>
      </c>
      <c r="D26" s="95" t="s">
        <v>189</v>
      </c>
      <c r="S26" s="45" t="s">
        <v>211</v>
      </c>
    </row>
    <row r="27" spans="1:19" ht="22.5" customHeight="1" x14ac:dyDescent="0.3">
      <c r="A27" s="43" t="s">
        <v>122</v>
      </c>
      <c r="B27" s="42" t="s">
        <v>212</v>
      </c>
      <c r="S27" s="45" t="s">
        <v>213</v>
      </c>
    </row>
    <row r="28" spans="1:19" ht="22.5" customHeight="1" x14ac:dyDescent="0.3">
      <c r="A28" s="43" t="s">
        <v>524</v>
      </c>
      <c r="B28" s="42" t="s">
        <v>214</v>
      </c>
      <c r="C28" s="42" t="s">
        <v>215</v>
      </c>
      <c r="D28" s="95" t="s">
        <v>216</v>
      </c>
      <c r="E28" s="95" t="s">
        <v>217</v>
      </c>
      <c r="S28" s="45" t="s">
        <v>218</v>
      </c>
    </row>
    <row r="29" spans="1:19" ht="22.5" customHeight="1" x14ac:dyDescent="0.3">
      <c r="A29" s="43" t="s">
        <v>525</v>
      </c>
      <c r="B29" s="42" t="s">
        <v>219</v>
      </c>
      <c r="C29" s="42" t="s">
        <v>220</v>
      </c>
      <c r="D29" s="95" t="s">
        <v>221</v>
      </c>
      <c r="E29" s="95" t="s">
        <v>222</v>
      </c>
      <c r="S29" s="45" t="s">
        <v>223</v>
      </c>
    </row>
    <row r="30" spans="1:19" ht="22.5" customHeight="1" x14ac:dyDescent="0.3">
      <c r="A30" s="43" t="s">
        <v>123</v>
      </c>
      <c r="B30" s="42" t="s">
        <v>156</v>
      </c>
      <c r="C30" s="42" t="s">
        <v>224</v>
      </c>
      <c r="D30" s="95" t="s">
        <v>225</v>
      </c>
      <c r="E30" s="95" t="s">
        <v>226</v>
      </c>
      <c r="F30" s="95" t="s">
        <v>227</v>
      </c>
      <c r="G30" s="95" t="s">
        <v>228</v>
      </c>
      <c r="S30" s="45" t="s">
        <v>229</v>
      </c>
    </row>
    <row r="31" spans="1:19" ht="22.5" customHeight="1" x14ac:dyDescent="0.3">
      <c r="A31" s="43" t="s">
        <v>526</v>
      </c>
      <c r="B31" s="42" t="s">
        <v>186</v>
      </c>
      <c r="C31" s="42" t="s">
        <v>188</v>
      </c>
      <c r="D31" s="95" t="s">
        <v>230</v>
      </c>
      <c r="S31" s="45" t="s">
        <v>231</v>
      </c>
    </row>
    <row r="32" spans="1:19" ht="22.5" customHeight="1" x14ac:dyDescent="0.3">
      <c r="A32" s="43" t="s">
        <v>756</v>
      </c>
      <c r="B32" s="42" t="s">
        <v>757</v>
      </c>
      <c r="C32" s="42" t="s">
        <v>466</v>
      </c>
      <c r="D32" t="s">
        <v>758</v>
      </c>
      <c r="S32" s="45" t="s">
        <v>759</v>
      </c>
    </row>
    <row r="33" spans="1:19" ht="22.5" customHeight="1" x14ac:dyDescent="0.3">
      <c r="A33" s="43" t="s">
        <v>925</v>
      </c>
      <c r="B33" s="42" t="s">
        <v>926</v>
      </c>
      <c r="C33" s="42" t="s">
        <v>927</v>
      </c>
      <c r="D33" s="42" t="s">
        <v>928</v>
      </c>
      <c r="E33" s="95" t="s">
        <v>929</v>
      </c>
      <c r="S33" s="45" t="s">
        <v>930</v>
      </c>
    </row>
    <row r="34" spans="1:19" ht="22.5" customHeight="1" x14ac:dyDescent="0.3">
      <c r="A34" s="43" t="s">
        <v>965</v>
      </c>
      <c r="B34" s="42"/>
      <c r="C34" s="42"/>
      <c r="S34" s="45" t="s">
        <v>966</v>
      </c>
    </row>
    <row r="35" spans="1:19" ht="22.5" customHeight="1" x14ac:dyDescent="0.3">
      <c r="A35" s="43" t="s">
        <v>1057</v>
      </c>
      <c r="B35" s="42" t="s">
        <v>1025</v>
      </c>
      <c r="C35" s="42"/>
      <c r="S35" s="45" t="s">
        <v>1058</v>
      </c>
    </row>
    <row r="36" spans="1:19" ht="22.5" customHeight="1" x14ac:dyDescent="0.3">
      <c r="A36" s="43" t="s">
        <v>1052</v>
      </c>
      <c r="B36" s="42" t="s">
        <v>816</v>
      </c>
      <c r="C36" s="42" t="s">
        <v>1053</v>
      </c>
      <c r="D36" s="42" t="s">
        <v>1054</v>
      </c>
      <c r="E36" s="95" t="s">
        <v>1055</v>
      </c>
      <c r="S36" s="45" t="s">
        <v>1056</v>
      </c>
    </row>
    <row r="37" spans="1:19" ht="22.5" customHeight="1" x14ac:dyDescent="0.3">
      <c r="A37" s="43" t="s">
        <v>527</v>
      </c>
      <c r="B37" s="42" t="s">
        <v>188</v>
      </c>
      <c r="C37" s="42" t="s">
        <v>189</v>
      </c>
      <c r="S37" s="45" t="s">
        <v>232</v>
      </c>
    </row>
    <row r="38" spans="1:19" x14ac:dyDescent="0.3">
      <c r="A38" s="43" t="s">
        <v>233</v>
      </c>
      <c r="S38" s="44"/>
    </row>
    <row r="39" spans="1:19" x14ac:dyDescent="0.3">
      <c r="A39" s="43" t="s">
        <v>124</v>
      </c>
      <c r="B39" s="42" t="s">
        <v>186</v>
      </c>
      <c r="S39" s="44" t="s">
        <v>234</v>
      </c>
    </row>
    <row r="40" spans="1:19" ht="22.5" customHeight="1" x14ac:dyDescent="0.3">
      <c r="A40" s="43" t="s">
        <v>528</v>
      </c>
      <c r="B40" s="42" t="s">
        <v>221</v>
      </c>
      <c r="C40" s="42" t="s">
        <v>235</v>
      </c>
      <c r="D40" s="95" t="s">
        <v>236</v>
      </c>
      <c r="E40" s="95" t="s">
        <v>156</v>
      </c>
      <c r="S40" s="45" t="s">
        <v>237</v>
      </c>
    </row>
    <row r="41" spans="1:19" ht="22.5" customHeight="1" x14ac:dyDescent="0.3">
      <c r="A41" s="43" t="s">
        <v>138</v>
      </c>
      <c r="B41" s="42" t="s">
        <v>188</v>
      </c>
      <c r="C41" s="42" t="s">
        <v>238</v>
      </c>
      <c r="D41" s="95" t="s">
        <v>239</v>
      </c>
      <c r="E41" s="95" t="s">
        <v>240</v>
      </c>
      <c r="S41" s="45" t="s">
        <v>241</v>
      </c>
    </row>
    <row r="42" spans="1:19" ht="22.5" customHeight="1" x14ac:dyDescent="0.3">
      <c r="A42" s="43" t="s">
        <v>529</v>
      </c>
      <c r="B42" s="42" t="s">
        <v>242</v>
      </c>
      <c r="C42" s="42" t="s">
        <v>243</v>
      </c>
      <c r="D42" s="95" t="s">
        <v>244</v>
      </c>
      <c r="E42" s="95" t="s">
        <v>245</v>
      </c>
      <c r="F42" s="95" t="s">
        <v>246</v>
      </c>
      <c r="G42" s="95" t="s">
        <v>247</v>
      </c>
      <c r="S42" s="45" t="s">
        <v>248</v>
      </c>
    </row>
    <row r="43" spans="1:19" ht="22.5" customHeight="1" x14ac:dyDescent="0.3">
      <c r="A43" s="43" t="s">
        <v>125</v>
      </c>
      <c r="B43" s="42" t="s">
        <v>209</v>
      </c>
      <c r="C43" s="42" t="s">
        <v>249</v>
      </c>
      <c r="S43" s="45" t="s">
        <v>250</v>
      </c>
    </row>
    <row r="44" spans="1:19" ht="22.5" customHeight="1" x14ac:dyDescent="0.3">
      <c r="A44" s="43" t="s">
        <v>126</v>
      </c>
      <c r="S44" s="45" t="s">
        <v>251</v>
      </c>
    </row>
    <row r="45" spans="1:19" ht="22.5" customHeight="1" x14ac:dyDescent="0.3">
      <c r="A45" s="43" t="s">
        <v>530</v>
      </c>
      <c r="B45" s="42" t="s">
        <v>252</v>
      </c>
      <c r="S45" s="45" t="s">
        <v>253</v>
      </c>
    </row>
    <row r="46" spans="1:19" ht="22.5" customHeight="1" x14ac:dyDescent="0.3">
      <c r="A46" s="43" t="s">
        <v>879</v>
      </c>
      <c r="B46" s="42" t="s">
        <v>617</v>
      </c>
      <c r="C46" t="s">
        <v>254</v>
      </c>
      <c r="D46" t="s">
        <v>255</v>
      </c>
      <c r="S46" s="45" t="s">
        <v>880</v>
      </c>
    </row>
    <row r="47" spans="1:19" ht="22.5" customHeight="1" x14ac:dyDescent="0.3">
      <c r="A47" s="43" t="s">
        <v>945</v>
      </c>
      <c r="B47" s="42"/>
      <c r="S47" s="45" t="s">
        <v>946</v>
      </c>
    </row>
    <row r="48" spans="1:19" ht="22.5" customHeight="1" x14ac:dyDescent="0.3">
      <c r="A48" s="43" t="s">
        <v>1037</v>
      </c>
      <c r="B48" s="42" t="s">
        <v>1038</v>
      </c>
      <c r="C48" s="42" t="s">
        <v>1039</v>
      </c>
      <c r="D48" s="42" t="s">
        <v>1040</v>
      </c>
      <c r="E48" s="95" t="s">
        <v>1041</v>
      </c>
      <c r="F48" s="95" t="s">
        <v>1042</v>
      </c>
      <c r="S48" s="45" t="s">
        <v>1043</v>
      </c>
    </row>
    <row r="49" spans="1:19" ht="22.5" customHeight="1" x14ac:dyDescent="0.3">
      <c r="A49" s="43" t="s">
        <v>877</v>
      </c>
      <c r="B49" s="42"/>
      <c r="S49" s="45" t="s">
        <v>878</v>
      </c>
    </row>
    <row r="50" spans="1:19" x14ac:dyDescent="0.3">
      <c r="A50" s="43" t="s">
        <v>256</v>
      </c>
      <c r="S50" s="44"/>
    </row>
    <row r="51" spans="1:19" ht="22.5" customHeight="1" x14ac:dyDescent="0.3">
      <c r="A51" s="43" t="s">
        <v>127</v>
      </c>
      <c r="B51" s="42" t="s">
        <v>257</v>
      </c>
      <c r="C51" s="42" t="s">
        <v>258</v>
      </c>
      <c r="D51" s="95" t="s">
        <v>259</v>
      </c>
      <c r="E51" s="95" t="s">
        <v>260</v>
      </c>
      <c r="F51" s="95" t="s">
        <v>261</v>
      </c>
      <c r="G51" s="95" t="s">
        <v>262</v>
      </c>
      <c r="S51" s="45" t="s">
        <v>263</v>
      </c>
    </row>
    <row r="52" spans="1:19" ht="22.5" customHeight="1" x14ac:dyDescent="0.3">
      <c r="A52" s="43" t="s">
        <v>531</v>
      </c>
      <c r="B52" s="42" t="s">
        <v>188</v>
      </c>
      <c r="C52" s="42" t="s">
        <v>264</v>
      </c>
      <c r="S52" s="45" t="s">
        <v>265</v>
      </c>
    </row>
    <row r="53" spans="1:19" ht="22.5" customHeight="1" x14ac:dyDescent="0.3">
      <c r="A53" s="43" t="s">
        <v>128</v>
      </c>
      <c r="B53" s="42" t="s">
        <v>266</v>
      </c>
      <c r="C53" s="42" t="s">
        <v>267</v>
      </c>
      <c r="D53" t="s">
        <v>268</v>
      </c>
      <c r="E53" t="s">
        <v>269</v>
      </c>
      <c r="F53" t="s">
        <v>270</v>
      </c>
      <c r="S53" s="45" t="s">
        <v>271</v>
      </c>
    </row>
    <row r="54" spans="1:19" ht="22.5" customHeight="1" x14ac:dyDescent="0.3">
      <c r="A54" s="43" t="s">
        <v>129</v>
      </c>
      <c r="B54" s="42" t="s">
        <v>272</v>
      </c>
      <c r="C54" s="42" t="s">
        <v>273</v>
      </c>
      <c r="D54" s="95" t="s">
        <v>274</v>
      </c>
      <c r="E54" s="95" t="s">
        <v>275</v>
      </c>
      <c r="F54" s="95" t="s">
        <v>276</v>
      </c>
      <c r="S54" s="45" t="s">
        <v>277</v>
      </c>
    </row>
    <row r="55" spans="1:19" ht="22.5" customHeight="1" x14ac:dyDescent="0.3">
      <c r="A55" s="43" t="s">
        <v>139</v>
      </c>
      <c r="B55" s="42" t="s">
        <v>278</v>
      </c>
      <c r="C55" s="42" t="s">
        <v>279</v>
      </c>
      <c r="D55" s="95" t="s">
        <v>280</v>
      </c>
      <c r="S55" s="45" t="s">
        <v>281</v>
      </c>
    </row>
    <row r="56" spans="1:19" ht="22.5" customHeight="1" x14ac:dyDescent="0.3">
      <c r="A56" s="43" t="s">
        <v>961</v>
      </c>
      <c r="B56" s="42" t="s">
        <v>933</v>
      </c>
      <c r="C56" s="42" t="s">
        <v>934</v>
      </c>
      <c r="D56" s="95" t="s">
        <v>935</v>
      </c>
      <c r="E56" s="95" t="s">
        <v>936</v>
      </c>
      <c r="F56" s="95" t="s">
        <v>937</v>
      </c>
      <c r="G56" s="95" t="s">
        <v>938</v>
      </c>
      <c r="S56" s="45" t="s">
        <v>962</v>
      </c>
    </row>
    <row r="57" spans="1:19" ht="22.5" customHeight="1" x14ac:dyDescent="0.3">
      <c r="A57" s="43" t="s">
        <v>1019</v>
      </c>
      <c r="B57" s="42" t="s">
        <v>1020</v>
      </c>
      <c r="C57" s="42" t="s">
        <v>1021</v>
      </c>
      <c r="D57" s="95"/>
      <c r="S57" s="45" t="s">
        <v>1022</v>
      </c>
    </row>
    <row r="58" spans="1:19" ht="22.5" customHeight="1" x14ac:dyDescent="0.3">
      <c r="A58" s="43" t="s">
        <v>964</v>
      </c>
      <c r="B58" s="42"/>
      <c r="C58" s="42"/>
      <c r="D58" s="95"/>
      <c r="E58" s="95"/>
      <c r="F58" s="95"/>
      <c r="G58" s="95"/>
      <c r="S58" s="45" t="s">
        <v>963</v>
      </c>
    </row>
    <row r="59" spans="1:19" x14ac:dyDescent="0.3">
      <c r="A59" s="43" t="s">
        <v>648</v>
      </c>
      <c r="S59" s="44"/>
    </row>
    <row r="60" spans="1:19" ht="22.5" customHeight="1" x14ac:dyDescent="0.3">
      <c r="A60" s="43" t="s">
        <v>789</v>
      </c>
      <c r="B60" s="42" t="s">
        <v>791</v>
      </c>
      <c r="C60" s="42" t="s">
        <v>792</v>
      </c>
      <c r="D60" s="95"/>
      <c r="S60" s="45" t="s">
        <v>790</v>
      </c>
    </row>
    <row r="61" spans="1:19" x14ac:dyDescent="0.3">
      <c r="A61" s="43" t="s">
        <v>282</v>
      </c>
      <c r="S61" s="44"/>
    </row>
    <row r="62" spans="1:19" ht="22.5" customHeight="1" x14ac:dyDescent="0.3">
      <c r="A62" s="43" t="s">
        <v>532</v>
      </c>
      <c r="B62" s="42" t="s">
        <v>283</v>
      </c>
      <c r="C62" s="42" t="s">
        <v>284</v>
      </c>
      <c r="D62" s="95" t="s">
        <v>285</v>
      </c>
      <c r="E62" s="95" t="s">
        <v>286</v>
      </c>
      <c r="F62" s="95" t="s">
        <v>287</v>
      </c>
      <c r="S62" s="45" t="s">
        <v>288</v>
      </c>
    </row>
    <row r="63" spans="1:19" x14ac:dyDescent="0.3">
      <c r="A63" s="43" t="s">
        <v>289</v>
      </c>
      <c r="S63" s="44"/>
    </row>
    <row r="64" spans="1:19" ht="22.5" customHeight="1" x14ac:dyDescent="0.3">
      <c r="A64" s="43" t="s">
        <v>533</v>
      </c>
      <c r="B64" s="42" t="s">
        <v>290</v>
      </c>
      <c r="C64" s="42" t="s">
        <v>291</v>
      </c>
      <c r="D64" s="95" t="s">
        <v>292</v>
      </c>
      <c r="E64" s="95" t="s">
        <v>293</v>
      </c>
      <c r="S64" s="45" t="s">
        <v>294</v>
      </c>
    </row>
    <row r="65" spans="1:19" ht="22.5" customHeight="1" x14ac:dyDescent="0.3">
      <c r="A65" s="43" t="s">
        <v>534</v>
      </c>
      <c r="B65" s="42" t="s">
        <v>295</v>
      </c>
      <c r="C65" s="42" t="s">
        <v>296</v>
      </c>
      <c r="D65" s="95" t="s">
        <v>297</v>
      </c>
      <c r="E65" s="95" t="s">
        <v>298</v>
      </c>
      <c r="F65" s="95" t="s">
        <v>299</v>
      </c>
      <c r="G65" s="95" t="s">
        <v>300</v>
      </c>
      <c r="S65" s="45" t="s">
        <v>301</v>
      </c>
    </row>
    <row r="66" spans="1:19" ht="22.5" customHeight="1" x14ac:dyDescent="0.3">
      <c r="A66" s="43" t="s">
        <v>511</v>
      </c>
      <c r="B66" s="42" t="s">
        <v>302</v>
      </c>
      <c r="S66" s="45" t="s">
        <v>303</v>
      </c>
    </row>
    <row r="67" spans="1:19" ht="22.5" customHeight="1" x14ac:dyDescent="0.3">
      <c r="A67" s="43" t="s">
        <v>535</v>
      </c>
      <c r="B67" s="42" t="s">
        <v>591</v>
      </c>
      <c r="C67" s="42" t="s">
        <v>590</v>
      </c>
      <c r="D67" s="95" t="s">
        <v>592</v>
      </c>
      <c r="E67" s="95" t="s">
        <v>304</v>
      </c>
      <c r="F67" s="95" t="s">
        <v>305</v>
      </c>
      <c r="S67" s="45" t="s">
        <v>306</v>
      </c>
    </row>
    <row r="68" spans="1:19" x14ac:dyDescent="0.3">
      <c r="A68" s="43" t="s">
        <v>307</v>
      </c>
      <c r="S68" s="44"/>
    </row>
    <row r="69" spans="1:19" ht="22.5" customHeight="1" x14ac:dyDescent="0.3">
      <c r="A69" s="43" t="s">
        <v>536</v>
      </c>
      <c r="B69" s="42" t="s">
        <v>308</v>
      </c>
      <c r="C69" s="42" t="s">
        <v>309</v>
      </c>
      <c r="D69" s="95" t="s">
        <v>310</v>
      </c>
      <c r="E69" s="95" t="s">
        <v>311</v>
      </c>
      <c r="S69" s="45" t="s">
        <v>312</v>
      </c>
    </row>
    <row r="70" spans="1:19" ht="22.5" customHeight="1" x14ac:dyDescent="0.3">
      <c r="A70" s="43" t="s">
        <v>537</v>
      </c>
      <c r="B70" s="42" t="s">
        <v>313</v>
      </c>
      <c r="S70" s="45" t="s">
        <v>314</v>
      </c>
    </row>
    <row r="71" spans="1:19" ht="22.5" customHeight="1" x14ac:dyDescent="0.3">
      <c r="A71" s="43" t="s">
        <v>538</v>
      </c>
      <c r="B71" s="42" t="s">
        <v>313</v>
      </c>
      <c r="S71" s="45" t="s">
        <v>315</v>
      </c>
    </row>
    <row r="72" spans="1:19" ht="22.5" customHeight="1" x14ac:dyDescent="0.3">
      <c r="A72" s="43" t="s">
        <v>1024</v>
      </c>
      <c r="B72" s="42" t="s">
        <v>313</v>
      </c>
      <c r="S72" s="45" t="s">
        <v>1023</v>
      </c>
    </row>
    <row r="73" spans="1:19" ht="22.5" customHeight="1" x14ac:dyDescent="0.3">
      <c r="A73" s="43" t="s">
        <v>823</v>
      </c>
      <c r="B73" s="42"/>
      <c r="S73" s="45" t="s">
        <v>824</v>
      </c>
    </row>
    <row r="74" spans="1:19" x14ac:dyDescent="0.3">
      <c r="A74" s="43" t="s">
        <v>316</v>
      </c>
      <c r="S74" s="44"/>
    </row>
    <row r="75" spans="1:19" ht="22.5" customHeight="1" x14ac:dyDescent="0.3">
      <c r="A75" s="43" t="s">
        <v>539</v>
      </c>
      <c r="B75" s="42" t="s">
        <v>317</v>
      </c>
      <c r="C75" s="42" t="s">
        <v>318</v>
      </c>
      <c r="S75" s="45" t="s">
        <v>319</v>
      </c>
    </row>
    <row r="76" spans="1:19" ht="22.5" customHeight="1" x14ac:dyDescent="0.3">
      <c r="A76" s="43" t="s">
        <v>540</v>
      </c>
      <c r="B76" s="42" t="s">
        <v>808</v>
      </c>
      <c r="C76" s="42" t="s">
        <v>809</v>
      </c>
      <c r="D76" s="95" t="s">
        <v>810</v>
      </c>
      <c r="E76" s="95" t="s">
        <v>811</v>
      </c>
      <c r="F76" s="95" t="s">
        <v>321</v>
      </c>
      <c r="S76" s="45" t="s">
        <v>322</v>
      </c>
    </row>
    <row r="77" spans="1:19" ht="22.5" customHeight="1" x14ac:dyDescent="0.3">
      <c r="A77" s="43" t="s">
        <v>130</v>
      </c>
      <c r="B77" s="42" t="s">
        <v>283</v>
      </c>
      <c r="C77" s="42" t="s">
        <v>209</v>
      </c>
      <c r="S77" s="45" t="s">
        <v>323</v>
      </c>
    </row>
    <row r="78" spans="1:19" ht="22.5" customHeight="1" x14ac:dyDescent="0.3">
      <c r="A78" s="43" t="s">
        <v>541</v>
      </c>
      <c r="B78" s="42" t="s">
        <v>324</v>
      </c>
      <c r="C78" s="42" t="s">
        <v>325</v>
      </c>
      <c r="D78" s="95" t="s">
        <v>326</v>
      </c>
      <c r="S78" s="45" t="s">
        <v>327</v>
      </c>
    </row>
    <row r="79" spans="1:19" ht="22.5" customHeight="1" x14ac:dyDescent="0.3">
      <c r="A79" s="43" t="s">
        <v>140</v>
      </c>
      <c r="B79" s="42" t="s">
        <v>838</v>
      </c>
      <c r="C79" s="42" t="s">
        <v>328</v>
      </c>
      <c r="S79" s="45" t="s">
        <v>329</v>
      </c>
    </row>
    <row r="80" spans="1:19" ht="22.5" customHeight="1" x14ac:dyDescent="0.3">
      <c r="A80" s="43" t="s">
        <v>131</v>
      </c>
      <c r="B80" s="42" t="s">
        <v>839</v>
      </c>
      <c r="C80" s="42" t="s">
        <v>840</v>
      </c>
      <c r="D80" s="95" t="s">
        <v>343</v>
      </c>
      <c r="E80" s="95" t="s">
        <v>841</v>
      </c>
      <c r="F80" s="95" t="s">
        <v>330</v>
      </c>
      <c r="S80" s="45" t="s">
        <v>331</v>
      </c>
    </row>
    <row r="81" spans="1:19" ht="22.5" customHeight="1" x14ac:dyDescent="0.3">
      <c r="A81" s="43" t="s">
        <v>992</v>
      </c>
      <c r="B81" s="42" t="s">
        <v>365</v>
      </c>
      <c r="C81" s="42" t="s">
        <v>991</v>
      </c>
      <c r="D81" s="95"/>
      <c r="E81" s="95"/>
      <c r="F81" s="95"/>
      <c r="S81" s="45" t="s">
        <v>993</v>
      </c>
    </row>
    <row r="82" spans="1:19" ht="22.5" customHeight="1" x14ac:dyDescent="0.3">
      <c r="A82" s="43" t="s">
        <v>768</v>
      </c>
      <c r="B82" s="42" t="s">
        <v>769</v>
      </c>
      <c r="C82" s="42"/>
      <c r="D82" s="95"/>
      <c r="E82" s="95"/>
      <c r="F82" s="95"/>
      <c r="S82" s="45" t="s">
        <v>775</v>
      </c>
    </row>
    <row r="83" spans="1:19" ht="22.5" customHeight="1" x14ac:dyDescent="0.3">
      <c r="A83" s="43" t="s">
        <v>748</v>
      </c>
      <c r="S83" s="45"/>
    </row>
    <row r="84" spans="1:19" ht="22.5" customHeight="1" x14ac:dyDescent="0.3">
      <c r="A84" s="43" t="s">
        <v>749</v>
      </c>
      <c r="B84" t="s">
        <v>750</v>
      </c>
      <c r="C84" s="42" t="s">
        <v>751</v>
      </c>
      <c r="D84" t="s">
        <v>752</v>
      </c>
      <c r="E84" t="s">
        <v>753</v>
      </c>
      <c r="S84" s="45" t="s">
        <v>754</v>
      </c>
    </row>
    <row r="85" spans="1:19" ht="22.5" customHeight="1" x14ac:dyDescent="0.3">
      <c r="A85" s="43" t="s">
        <v>826</v>
      </c>
      <c r="C85" s="42"/>
      <c r="S85" s="45"/>
    </row>
    <row r="86" spans="1:19" ht="22.5" customHeight="1" x14ac:dyDescent="0.3">
      <c r="A86" s="43" t="s">
        <v>332</v>
      </c>
      <c r="S86" s="45"/>
    </row>
    <row r="87" spans="1:19" ht="22.5" customHeight="1" x14ac:dyDescent="0.3">
      <c r="A87" s="43" t="s">
        <v>132</v>
      </c>
      <c r="B87" s="42" t="s">
        <v>333</v>
      </c>
      <c r="C87" s="42" t="s">
        <v>334</v>
      </c>
      <c r="D87" s="95" t="s">
        <v>335</v>
      </c>
      <c r="E87" s="95" t="s">
        <v>336</v>
      </c>
      <c r="F87" s="95" t="s">
        <v>337</v>
      </c>
      <c r="G87" s="95" t="s">
        <v>338</v>
      </c>
      <c r="S87" s="45" t="s">
        <v>339</v>
      </c>
    </row>
    <row r="88" spans="1:19" ht="22.5" customHeight="1" x14ac:dyDescent="0.3">
      <c r="A88" s="43" t="s">
        <v>542</v>
      </c>
      <c r="B88" s="42" t="s">
        <v>340</v>
      </c>
      <c r="C88" s="42" t="s">
        <v>341</v>
      </c>
      <c r="D88" s="95" t="s">
        <v>342</v>
      </c>
      <c r="E88" s="95" t="s">
        <v>343</v>
      </c>
      <c r="S88" s="45" t="s">
        <v>344</v>
      </c>
    </row>
    <row r="89" spans="1:19" x14ac:dyDescent="0.3">
      <c r="A89" s="43" t="s">
        <v>345</v>
      </c>
      <c r="S89" s="44"/>
    </row>
    <row r="90" spans="1:19" ht="22.5" customHeight="1" x14ac:dyDescent="0.3">
      <c r="A90" s="43" t="s">
        <v>543</v>
      </c>
      <c r="B90" s="42" t="s">
        <v>346</v>
      </c>
      <c r="C90" s="42" t="s">
        <v>347</v>
      </c>
      <c r="D90" s="95" t="s">
        <v>348</v>
      </c>
      <c r="E90" s="95" t="s">
        <v>349</v>
      </c>
      <c r="S90" s="45" t="s">
        <v>350</v>
      </c>
    </row>
    <row r="91" spans="1:19" ht="22.5" customHeight="1" x14ac:dyDescent="0.3">
      <c r="A91" s="43" t="s">
        <v>1010</v>
      </c>
      <c r="B91" s="42" t="s">
        <v>812</v>
      </c>
      <c r="C91" s="42" t="s">
        <v>813</v>
      </c>
      <c r="S91" s="45" t="s">
        <v>1011</v>
      </c>
    </row>
    <row r="92" spans="1:19" ht="22.5" customHeight="1" x14ac:dyDescent="0.3">
      <c r="A92" s="43" t="s">
        <v>1012</v>
      </c>
      <c r="B92" s="42" t="s">
        <v>743</v>
      </c>
      <c r="C92" s="42" t="s">
        <v>744</v>
      </c>
      <c r="D92" t="s">
        <v>745</v>
      </c>
      <c r="S92" s="45" t="s">
        <v>746</v>
      </c>
    </row>
    <row r="93" spans="1:19" ht="22.5" customHeight="1" x14ac:dyDescent="0.3">
      <c r="A93" s="43" t="s">
        <v>544</v>
      </c>
      <c r="B93" s="42" t="s">
        <v>283</v>
      </c>
      <c r="C93" s="42" t="s">
        <v>209</v>
      </c>
      <c r="S93" s="45" t="s">
        <v>351</v>
      </c>
    </row>
    <row r="94" spans="1:19" ht="22.5" customHeight="1" x14ac:dyDescent="0.3">
      <c r="A94" s="43" t="s">
        <v>546</v>
      </c>
      <c r="B94" s="42" t="s">
        <v>283</v>
      </c>
      <c r="C94" s="42" t="s">
        <v>352</v>
      </c>
      <c r="D94" s="95" t="s">
        <v>353</v>
      </c>
      <c r="E94" s="95" t="s">
        <v>354</v>
      </c>
      <c r="F94" s="95" t="s">
        <v>355</v>
      </c>
      <c r="G94" s="95" t="s">
        <v>356</v>
      </c>
      <c r="H94" s="95" t="s">
        <v>356</v>
      </c>
      <c r="I94" s="95" t="s">
        <v>357</v>
      </c>
      <c r="J94" s="95" t="s">
        <v>358</v>
      </c>
      <c r="K94" s="95" t="s">
        <v>359</v>
      </c>
      <c r="S94" s="45" t="s">
        <v>360</v>
      </c>
    </row>
    <row r="95" spans="1:19" ht="22.5" customHeight="1" x14ac:dyDescent="0.3">
      <c r="A95" s="43" t="s">
        <v>545</v>
      </c>
      <c r="B95" s="42" t="s">
        <v>283</v>
      </c>
      <c r="C95" s="42" t="s">
        <v>184</v>
      </c>
      <c r="D95" s="95" t="s">
        <v>761</v>
      </c>
      <c r="S95" s="45" t="s">
        <v>361</v>
      </c>
    </row>
    <row r="96" spans="1:19" x14ac:dyDescent="0.3">
      <c r="A96" s="43" t="s">
        <v>362</v>
      </c>
      <c r="S96" s="44"/>
    </row>
    <row r="97" spans="1:19" ht="22.5" customHeight="1" x14ac:dyDescent="0.3">
      <c r="A97" s="43" t="s">
        <v>547</v>
      </c>
      <c r="B97" s="42" t="s">
        <v>283</v>
      </c>
      <c r="C97" s="42" t="s">
        <v>209</v>
      </c>
      <c r="D97" s="95" t="s">
        <v>320</v>
      </c>
      <c r="E97" s="95" t="s">
        <v>363</v>
      </c>
      <c r="S97" s="45" t="s">
        <v>364</v>
      </c>
    </row>
    <row r="98" spans="1:19" ht="22.5" customHeight="1" x14ac:dyDescent="0.3">
      <c r="A98" s="43" t="s">
        <v>133</v>
      </c>
      <c r="B98" s="42" t="s">
        <v>365</v>
      </c>
      <c r="C98" s="42" t="s">
        <v>366</v>
      </c>
      <c r="S98" s="45" t="s">
        <v>367</v>
      </c>
    </row>
    <row r="99" spans="1:19" ht="22.5" customHeight="1" x14ac:dyDescent="0.3">
      <c r="A99" s="43" t="s">
        <v>865</v>
      </c>
      <c r="B99" s="42"/>
      <c r="C99" s="42"/>
      <c r="S99" s="45" t="s">
        <v>866</v>
      </c>
    </row>
    <row r="100" spans="1:19" ht="22.5" customHeight="1" x14ac:dyDescent="0.3">
      <c r="A100" s="43" t="s">
        <v>947</v>
      </c>
      <c r="B100" s="42" t="s">
        <v>183</v>
      </c>
      <c r="C100" s="42" t="s">
        <v>948</v>
      </c>
      <c r="D100" s="95" t="s">
        <v>949</v>
      </c>
      <c r="E100" s="95" t="s">
        <v>950</v>
      </c>
      <c r="F100" s="95" t="s">
        <v>951</v>
      </c>
      <c r="S100" s="45" t="s">
        <v>952</v>
      </c>
    </row>
    <row r="101" spans="1:19" x14ac:dyDescent="0.3">
      <c r="A101" s="43" t="s">
        <v>368</v>
      </c>
      <c r="S101" s="44"/>
    </row>
    <row r="102" spans="1:19" ht="22.5" customHeight="1" x14ac:dyDescent="0.3">
      <c r="A102" s="43" t="s">
        <v>141</v>
      </c>
      <c r="B102" s="42" t="s">
        <v>593</v>
      </c>
      <c r="C102" s="42" t="s">
        <v>369</v>
      </c>
      <c r="D102" s="95" t="s">
        <v>370</v>
      </c>
      <c r="E102" s="95" t="s">
        <v>371</v>
      </c>
      <c r="F102" s="95" t="s">
        <v>372</v>
      </c>
      <c r="G102" s="95" t="s">
        <v>373</v>
      </c>
      <c r="S102" s="45" t="s">
        <v>374</v>
      </c>
    </row>
    <row r="103" spans="1:19" ht="22.5" customHeight="1" x14ac:dyDescent="0.3">
      <c r="A103" s="43" t="s">
        <v>512</v>
      </c>
      <c r="B103" s="42" t="s">
        <v>375</v>
      </c>
      <c r="C103" s="42" t="s">
        <v>324</v>
      </c>
      <c r="D103" s="95" t="s">
        <v>376</v>
      </c>
      <c r="E103" s="95" t="s">
        <v>377</v>
      </c>
      <c r="F103" s="95" t="s">
        <v>378</v>
      </c>
      <c r="G103" s="95" t="s">
        <v>379</v>
      </c>
      <c r="S103" s="45" t="s">
        <v>380</v>
      </c>
    </row>
    <row r="104" spans="1:19" x14ac:dyDescent="0.3">
      <c r="A104" s="43" t="s">
        <v>381</v>
      </c>
      <c r="S104" s="44"/>
    </row>
    <row r="105" spans="1:19" ht="22.5" customHeight="1" x14ac:dyDescent="0.3">
      <c r="A105" s="43" t="s">
        <v>555</v>
      </c>
      <c r="B105" s="42" t="s">
        <v>595</v>
      </c>
      <c r="C105" s="42" t="s">
        <v>596</v>
      </c>
      <c r="D105" s="95" t="s">
        <v>625</v>
      </c>
      <c r="S105" s="45" t="s">
        <v>426</v>
      </c>
    </row>
    <row r="106" spans="1:19" ht="22.5" customHeight="1" x14ac:dyDescent="0.3">
      <c r="A106" s="43" t="s">
        <v>554</v>
      </c>
      <c r="B106" s="42" t="s">
        <v>582</v>
      </c>
      <c r="C106" s="42" t="s">
        <v>583</v>
      </c>
      <c r="D106" s="95" t="s">
        <v>418</v>
      </c>
      <c r="E106" s="95" t="s">
        <v>419</v>
      </c>
      <c r="S106" s="45" t="s">
        <v>420</v>
      </c>
    </row>
    <row r="107" spans="1:19" ht="22.5" customHeight="1" x14ac:dyDescent="0.3">
      <c r="A107" s="43" t="s">
        <v>578</v>
      </c>
      <c r="B107" s="42" t="s">
        <v>579</v>
      </c>
      <c r="C107" s="42" t="s">
        <v>408</v>
      </c>
      <c r="D107" s="42" t="s">
        <v>409</v>
      </c>
      <c r="S107" s="45" t="s">
        <v>410</v>
      </c>
    </row>
    <row r="108" spans="1:19" ht="22.5" customHeight="1" x14ac:dyDescent="0.3">
      <c r="A108" s="43" t="s">
        <v>552</v>
      </c>
      <c r="B108" s="42" t="s">
        <v>186</v>
      </c>
      <c r="C108" s="42" t="s">
        <v>854</v>
      </c>
      <c r="D108" t="s">
        <v>411</v>
      </c>
      <c r="E108" t="s">
        <v>412</v>
      </c>
      <c r="S108" s="45" t="s">
        <v>413</v>
      </c>
    </row>
    <row r="109" spans="1:19" ht="22.5" customHeight="1" x14ac:dyDescent="0.3">
      <c r="A109" s="43" t="s">
        <v>553</v>
      </c>
      <c r="B109" s="42" t="s">
        <v>584</v>
      </c>
      <c r="C109" s="42" t="s">
        <v>585</v>
      </c>
      <c r="D109" s="42" t="s">
        <v>779</v>
      </c>
      <c r="E109" s="42" t="s">
        <v>581</v>
      </c>
      <c r="F109" s="95" t="s">
        <v>414</v>
      </c>
      <c r="G109" t="s">
        <v>415</v>
      </c>
      <c r="H109" s="42" t="s">
        <v>416</v>
      </c>
      <c r="S109" s="45" t="s">
        <v>417</v>
      </c>
    </row>
    <row r="110" spans="1:19" ht="22.5" customHeight="1" x14ac:dyDescent="0.3">
      <c r="A110" s="43" t="s">
        <v>550</v>
      </c>
      <c r="B110" s="42" t="s">
        <v>182</v>
      </c>
      <c r="C110" s="42" t="s">
        <v>397</v>
      </c>
      <c r="D110" t="s">
        <v>398</v>
      </c>
      <c r="E110" s="42" t="s">
        <v>399</v>
      </c>
      <c r="F110" s="42" t="s">
        <v>400</v>
      </c>
      <c r="S110" s="45" t="s">
        <v>401</v>
      </c>
    </row>
    <row r="111" spans="1:19" ht="22.5" customHeight="1" x14ac:dyDescent="0.3">
      <c r="A111" s="43" t="s">
        <v>134</v>
      </c>
      <c r="B111" s="42" t="s">
        <v>183</v>
      </c>
      <c r="C111" t="s">
        <v>382</v>
      </c>
      <c r="D111" s="42" t="s">
        <v>383</v>
      </c>
      <c r="E111" s="95" t="s">
        <v>384</v>
      </c>
      <c r="F111" s="95" t="s">
        <v>385</v>
      </c>
      <c r="G111" s="95" t="s">
        <v>858</v>
      </c>
      <c r="H111" s="95" t="s">
        <v>859</v>
      </c>
      <c r="I111" s="95" t="s">
        <v>860</v>
      </c>
      <c r="S111" s="45" t="s">
        <v>386</v>
      </c>
    </row>
    <row r="112" spans="1:19" ht="22.5" customHeight="1" x14ac:dyDescent="0.3">
      <c r="A112" s="43" t="s">
        <v>548</v>
      </c>
      <c r="B112" s="42" t="s">
        <v>387</v>
      </c>
      <c r="C112" s="42" t="s">
        <v>388</v>
      </c>
      <c r="D112" s="95" t="s">
        <v>389</v>
      </c>
      <c r="E112" s="95" t="s">
        <v>390</v>
      </c>
      <c r="S112" s="45" t="s">
        <v>391</v>
      </c>
    </row>
    <row r="113" spans="1:19" ht="22.5" customHeight="1" x14ac:dyDescent="0.3">
      <c r="A113" s="43" t="s">
        <v>731</v>
      </c>
      <c r="B113" s="42" t="s">
        <v>183</v>
      </c>
      <c r="C113" s="42" t="s">
        <v>146</v>
      </c>
      <c r="D113" s="95"/>
      <c r="E113" s="95"/>
      <c r="S113" s="45"/>
    </row>
    <row r="114" spans="1:19" ht="22.5" customHeight="1" x14ac:dyDescent="0.3">
      <c r="A114" s="43" t="s">
        <v>142</v>
      </c>
      <c r="B114" s="42" t="s">
        <v>208</v>
      </c>
      <c r="C114" s="42" t="s">
        <v>365</v>
      </c>
      <c r="D114" s="95" t="s">
        <v>392</v>
      </c>
      <c r="S114" s="45" t="s">
        <v>393</v>
      </c>
    </row>
    <row r="115" spans="1:19" ht="22.5" customHeight="1" x14ac:dyDescent="0.3">
      <c r="A115" s="43" t="s">
        <v>549</v>
      </c>
      <c r="B115" s="42" t="s">
        <v>394</v>
      </c>
      <c r="C115" t="s">
        <v>395</v>
      </c>
      <c r="S115" s="45" t="s">
        <v>396</v>
      </c>
    </row>
    <row r="116" spans="1:19" ht="22.5" customHeight="1" x14ac:dyDescent="0.3">
      <c r="A116" s="43" t="s">
        <v>551</v>
      </c>
      <c r="B116" s="42" t="s">
        <v>402</v>
      </c>
      <c r="C116" t="s">
        <v>403</v>
      </c>
      <c r="D116" s="42" t="s">
        <v>404</v>
      </c>
      <c r="E116" s="95" t="s">
        <v>405</v>
      </c>
      <c r="F116" t="s">
        <v>406</v>
      </c>
      <c r="G116" s="42" t="s">
        <v>580</v>
      </c>
      <c r="S116" s="45" t="s">
        <v>407</v>
      </c>
    </row>
    <row r="117" spans="1:19" ht="22.5" customHeight="1" x14ac:dyDescent="0.3">
      <c r="A117" s="43" t="s">
        <v>135</v>
      </c>
      <c r="B117" s="42" t="s">
        <v>188</v>
      </c>
      <c r="C117" t="s">
        <v>421</v>
      </c>
      <c r="S117" s="45" t="s">
        <v>422</v>
      </c>
    </row>
    <row r="118" spans="1:19" ht="22.5" customHeight="1" x14ac:dyDescent="0.3">
      <c r="A118" s="43" t="s">
        <v>513</v>
      </c>
      <c r="B118" s="42" t="s">
        <v>188</v>
      </c>
      <c r="C118" s="42" t="s">
        <v>423</v>
      </c>
      <c r="D118" s="95" t="s">
        <v>424</v>
      </c>
      <c r="S118" s="45" t="s">
        <v>425</v>
      </c>
    </row>
    <row r="119" spans="1:19" ht="22.5" customHeight="1" x14ac:dyDescent="0.3">
      <c r="A119" s="43" t="s">
        <v>556</v>
      </c>
      <c r="B119" s="42" t="s">
        <v>151</v>
      </c>
      <c r="C119" s="42" t="s">
        <v>188</v>
      </c>
      <c r="D119" s="95" t="s">
        <v>427</v>
      </c>
      <c r="S119" s="45" t="s">
        <v>428</v>
      </c>
    </row>
    <row r="120" spans="1:19" ht="22.5" customHeight="1" x14ac:dyDescent="0.3">
      <c r="A120" s="43" t="s">
        <v>874</v>
      </c>
      <c r="B120" s="42" t="s">
        <v>186</v>
      </c>
      <c r="C120" t="s">
        <v>429</v>
      </c>
      <c r="D120" t="s">
        <v>430</v>
      </c>
      <c r="S120" s="45" t="s">
        <v>431</v>
      </c>
    </row>
    <row r="121" spans="1:19" ht="22.5" customHeight="1" x14ac:dyDescent="0.3">
      <c r="A121" s="43" t="s">
        <v>558</v>
      </c>
      <c r="B121" s="42" t="s">
        <v>186</v>
      </c>
      <c r="C121" t="s">
        <v>429</v>
      </c>
      <c r="D121" t="s">
        <v>430</v>
      </c>
      <c r="S121" s="45" t="s">
        <v>432</v>
      </c>
    </row>
    <row r="122" spans="1:19" ht="22.5" customHeight="1" x14ac:dyDescent="0.3">
      <c r="A122" s="43" t="s">
        <v>557</v>
      </c>
      <c r="B122" s="42" t="s">
        <v>433</v>
      </c>
      <c r="S122" s="45" t="s">
        <v>434</v>
      </c>
    </row>
    <row r="123" spans="1:19" ht="22.5" customHeight="1" x14ac:dyDescent="0.3">
      <c r="A123" s="43" t="s">
        <v>559</v>
      </c>
      <c r="B123" t="s">
        <v>435</v>
      </c>
      <c r="C123" t="s">
        <v>436</v>
      </c>
      <c r="D123" t="s">
        <v>437</v>
      </c>
      <c r="S123" s="45" t="s">
        <v>438</v>
      </c>
    </row>
    <row r="124" spans="1:19" ht="22.5" customHeight="1" x14ac:dyDescent="0.3">
      <c r="A124" s="43" t="s">
        <v>852</v>
      </c>
      <c r="B124" s="42" t="s">
        <v>186</v>
      </c>
      <c r="C124" t="s">
        <v>429</v>
      </c>
      <c r="S124" s="45" t="s">
        <v>853</v>
      </c>
    </row>
    <row r="125" spans="1:19" ht="22.5" customHeight="1" x14ac:dyDescent="0.3">
      <c r="A125" s="43" t="s">
        <v>800</v>
      </c>
      <c r="B125" s="42" t="s">
        <v>594</v>
      </c>
      <c r="C125" t="s">
        <v>439</v>
      </c>
      <c r="D125" t="s">
        <v>440</v>
      </c>
      <c r="S125" s="45" t="s">
        <v>801</v>
      </c>
    </row>
    <row r="126" spans="1:19" ht="22.5" customHeight="1" x14ac:dyDescent="0.3">
      <c r="A126" s="43" t="s">
        <v>796</v>
      </c>
      <c r="B126" s="42" t="s">
        <v>589</v>
      </c>
      <c r="C126" s="42" t="s">
        <v>776</v>
      </c>
      <c r="D126" s="42" t="s">
        <v>777</v>
      </c>
      <c r="S126" s="45" t="s">
        <v>797</v>
      </c>
    </row>
    <row r="127" spans="1:19" ht="22.5" customHeight="1" x14ac:dyDescent="0.3">
      <c r="A127" s="43" t="s">
        <v>953</v>
      </c>
      <c r="B127" s="42"/>
      <c r="C127" s="42"/>
      <c r="D127" s="42"/>
      <c r="S127" s="45" t="s">
        <v>954</v>
      </c>
    </row>
    <row r="128" spans="1:19" ht="22.5" customHeight="1" x14ac:dyDescent="0.3">
      <c r="A128" s="43" t="s">
        <v>798</v>
      </c>
      <c r="B128" s="42" t="s">
        <v>579</v>
      </c>
      <c r="C128" s="42"/>
      <c r="D128" s="42"/>
      <c r="S128" s="45" t="s">
        <v>799</v>
      </c>
    </row>
    <row r="129" spans="1:19" x14ac:dyDescent="0.3">
      <c r="A129" s="43" t="s">
        <v>441</v>
      </c>
      <c r="S129" s="44"/>
    </row>
    <row r="130" spans="1:19" ht="22.5" customHeight="1" x14ac:dyDescent="0.3">
      <c r="A130" s="43" t="s">
        <v>560</v>
      </c>
      <c r="B130" s="42" t="s">
        <v>442</v>
      </c>
      <c r="C130" t="s">
        <v>443</v>
      </c>
      <c r="D130" t="s">
        <v>444</v>
      </c>
      <c r="E130" t="s">
        <v>445</v>
      </c>
      <c r="S130" s="45" t="s">
        <v>446</v>
      </c>
    </row>
    <row r="131" spans="1:19" ht="22.5" customHeight="1" x14ac:dyDescent="0.3">
      <c r="A131" s="43" t="s">
        <v>795</v>
      </c>
      <c r="B131" s="42" t="s">
        <v>781</v>
      </c>
      <c r="S131" s="45" t="s">
        <v>802</v>
      </c>
    </row>
    <row r="132" spans="1:19" x14ac:dyDescent="0.3">
      <c r="A132" s="43" t="s">
        <v>447</v>
      </c>
      <c r="S132" s="44"/>
    </row>
    <row r="133" spans="1:19" ht="22.5" customHeight="1" x14ac:dyDescent="0.3">
      <c r="A133" s="99" t="s">
        <v>561</v>
      </c>
      <c r="B133" s="42" t="s">
        <v>283</v>
      </c>
      <c r="C133" t="s">
        <v>448</v>
      </c>
      <c r="S133" s="45" t="s">
        <v>449</v>
      </c>
    </row>
    <row r="134" spans="1:19" ht="22.5" customHeight="1" x14ac:dyDescent="0.3">
      <c r="A134" s="43" t="s">
        <v>562</v>
      </c>
      <c r="B134" t="s">
        <v>443</v>
      </c>
      <c r="C134" t="s">
        <v>450</v>
      </c>
      <c r="S134" s="45" t="s">
        <v>451</v>
      </c>
    </row>
    <row r="135" spans="1:19" ht="22.5" customHeight="1" x14ac:dyDescent="0.3">
      <c r="A135" s="43" t="s">
        <v>563</v>
      </c>
      <c r="B135" t="s">
        <v>452</v>
      </c>
      <c r="S135" s="45" t="s">
        <v>453</v>
      </c>
    </row>
    <row r="136" spans="1:19" ht="22.5" customHeight="1" x14ac:dyDescent="0.3">
      <c r="A136" s="43" t="s">
        <v>737</v>
      </c>
      <c r="B136" t="s">
        <v>436</v>
      </c>
      <c r="C136" t="s">
        <v>738</v>
      </c>
      <c r="D136" t="s">
        <v>739</v>
      </c>
      <c r="E136" t="s">
        <v>740</v>
      </c>
      <c r="F136" t="s">
        <v>741</v>
      </c>
      <c r="G136" t="s">
        <v>742</v>
      </c>
      <c r="S136" s="45"/>
    </row>
    <row r="137" spans="1:19" ht="22.5" customHeight="1" x14ac:dyDescent="0.3">
      <c r="A137" s="43" t="s">
        <v>136</v>
      </c>
      <c r="B137" t="s">
        <v>454</v>
      </c>
      <c r="C137" t="s">
        <v>146</v>
      </c>
      <c r="D137" t="s">
        <v>430</v>
      </c>
      <c r="S137" s="45" t="s">
        <v>455</v>
      </c>
    </row>
    <row r="138" spans="1:19" ht="22.5" customHeight="1" x14ac:dyDescent="0.3">
      <c r="A138" s="43" t="s">
        <v>564</v>
      </c>
      <c r="B138" t="s">
        <v>146</v>
      </c>
      <c r="C138" t="s">
        <v>456</v>
      </c>
      <c r="D138" t="s">
        <v>457</v>
      </c>
      <c r="S138" s="45" t="s">
        <v>458</v>
      </c>
    </row>
    <row r="139" spans="1:19" ht="22.5" customHeight="1" x14ac:dyDescent="0.3">
      <c r="A139" s="43" t="s">
        <v>565</v>
      </c>
      <c r="B139" t="s">
        <v>146</v>
      </c>
      <c r="C139" t="s">
        <v>456</v>
      </c>
      <c r="D139" t="s">
        <v>457</v>
      </c>
      <c r="S139" s="45" t="s">
        <v>459</v>
      </c>
    </row>
    <row r="140" spans="1:19" ht="22.5" customHeight="1" x14ac:dyDescent="0.3">
      <c r="A140" s="43" t="s">
        <v>999</v>
      </c>
      <c r="B140" t="s">
        <v>146</v>
      </c>
      <c r="C140" t="s">
        <v>456</v>
      </c>
      <c r="D140" t="s">
        <v>457</v>
      </c>
      <c r="S140" s="45" t="s">
        <v>460</v>
      </c>
    </row>
    <row r="141" spans="1:19" ht="22.5" customHeight="1" x14ac:dyDescent="0.3">
      <c r="A141" s="43" t="s">
        <v>994</v>
      </c>
      <c r="B141" s="42" t="s">
        <v>995</v>
      </c>
      <c r="C141" s="42" t="s">
        <v>996</v>
      </c>
      <c r="D141" s="42" t="s">
        <v>997</v>
      </c>
      <c r="S141" s="45" t="s">
        <v>998</v>
      </c>
    </row>
    <row r="142" spans="1:19" ht="22.5" customHeight="1" x14ac:dyDescent="0.3">
      <c r="A142" s="43" t="s">
        <v>1000</v>
      </c>
      <c r="B142" s="42" t="s">
        <v>895</v>
      </c>
      <c r="C142" s="42" t="s">
        <v>896</v>
      </c>
      <c r="D142" s="42" t="s">
        <v>897</v>
      </c>
      <c r="S142" s="45" t="s">
        <v>1001</v>
      </c>
    </row>
    <row r="143" spans="1:19" ht="22.5" customHeight="1" x14ac:dyDescent="0.3">
      <c r="A143" s="43" t="s">
        <v>566</v>
      </c>
      <c r="B143" t="s">
        <v>461</v>
      </c>
      <c r="C143" t="s">
        <v>462</v>
      </c>
      <c r="D143" t="s">
        <v>463</v>
      </c>
      <c r="E143" t="s">
        <v>464</v>
      </c>
      <c r="S143" s="45" t="s">
        <v>465</v>
      </c>
    </row>
    <row r="144" spans="1:19" ht="22.5" customHeight="1" x14ac:dyDescent="0.3">
      <c r="A144" s="43" t="s">
        <v>567</v>
      </c>
      <c r="B144" t="s">
        <v>466</v>
      </c>
      <c r="C144" t="s">
        <v>146</v>
      </c>
      <c r="S144" s="45" t="s">
        <v>467</v>
      </c>
    </row>
    <row r="145" spans="1:19" ht="22.5" customHeight="1" x14ac:dyDescent="0.3">
      <c r="A145" s="43" t="s">
        <v>514</v>
      </c>
      <c r="B145" t="s">
        <v>468</v>
      </c>
      <c r="C145" t="s">
        <v>469</v>
      </c>
      <c r="D145" t="s">
        <v>470</v>
      </c>
      <c r="E145" t="s">
        <v>471</v>
      </c>
      <c r="F145" t="s">
        <v>472</v>
      </c>
      <c r="G145" t="s">
        <v>473</v>
      </c>
      <c r="H145" t="s">
        <v>474</v>
      </c>
      <c r="S145" s="45" t="s">
        <v>475</v>
      </c>
    </row>
    <row r="146" spans="1:19" ht="22.5" customHeight="1" x14ac:dyDescent="0.3">
      <c r="A146" s="43" t="s">
        <v>793</v>
      </c>
      <c r="B146" s="42" t="s">
        <v>770</v>
      </c>
      <c r="C146" s="42" t="s">
        <v>771</v>
      </c>
      <c r="D146" s="42" t="s">
        <v>772</v>
      </c>
      <c r="E146" s="95" t="s">
        <v>773</v>
      </c>
      <c r="F146" s="95" t="s">
        <v>774</v>
      </c>
      <c r="S146" s="45" t="s">
        <v>794</v>
      </c>
    </row>
    <row r="147" spans="1:19" x14ac:dyDescent="0.3">
      <c r="A147" s="43" t="s">
        <v>476</v>
      </c>
      <c r="S147" s="44"/>
    </row>
    <row r="148" spans="1:19" ht="22.5" customHeight="1" x14ac:dyDescent="0.3">
      <c r="A148" s="43" t="s">
        <v>568</v>
      </c>
      <c r="B148" t="s">
        <v>477</v>
      </c>
      <c r="C148" t="s">
        <v>478</v>
      </c>
      <c r="D148" t="s">
        <v>479</v>
      </c>
      <c r="S148" s="45" t="s">
        <v>480</v>
      </c>
    </row>
    <row r="149" spans="1:19" ht="22.5" customHeight="1" x14ac:dyDescent="0.3">
      <c r="A149" s="43" t="s">
        <v>619</v>
      </c>
      <c r="B149" t="s">
        <v>146</v>
      </c>
      <c r="C149" s="42" t="s">
        <v>620</v>
      </c>
      <c r="D149" s="42" t="s">
        <v>621</v>
      </c>
      <c r="S149" s="45" t="s">
        <v>622</v>
      </c>
    </row>
    <row r="150" spans="1:19" ht="22.5" customHeight="1" x14ac:dyDescent="0.3">
      <c r="A150" s="43" t="s">
        <v>569</v>
      </c>
      <c r="B150" t="s">
        <v>481</v>
      </c>
      <c r="C150" t="s">
        <v>482</v>
      </c>
      <c r="D150" t="s">
        <v>483</v>
      </c>
      <c r="E150" t="s">
        <v>484</v>
      </c>
      <c r="F150" t="s">
        <v>485</v>
      </c>
      <c r="G150" t="s">
        <v>486</v>
      </c>
      <c r="H150" t="s">
        <v>487</v>
      </c>
      <c r="S150" s="45" t="s">
        <v>488</v>
      </c>
    </row>
    <row r="151" spans="1:19" ht="22.5" customHeight="1" x14ac:dyDescent="0.3">
      <c r="A151" s="43" t="s">
        <v>570</v>
      </c>
      <c r="B151" s="42" t="s">
        <v>587</v>
      </c>
      <c r="C151" t="s">
        <v>489</v>
      </c>
      <c r="D151" t="s">
        <v>490</v>
      </c>
      <c r="S151" s="45" t="s">
        <v>491</v>
      </c>
    </row>
    <row r="152" spans="1:19" ht="22.5" customHeight="1" x14ac:dyDescent="0.3">
      <c r="A152" s="43" t="s">
        <v>571</v>
      </c>
      <c r="B152" s="42" t="s">
        <v>586</v>
      </c>
      <c r="C152" s="42" t="s">
        <v>588</v>
      </c>
      <c r="S152" s="45" t="s">
        <v>492</v>
      </c>
    </row>
    <row r="153" spans="1:19" ht="22.5" customHeight="1" x14ac:dyDescent="0.3">
      <c r="A153" s="43" t="s">
        <v>572</v>
      </c>
      <c r="B153" s="42" t="s">
        <v>827</v>
      </c>
      <c r="C153" t="s">
        <v>493</v>
      </c>
      <c r="D153" t="s">
        <v>494</v>
      </c>
      <c r="E153" t="s">
        <v>726</v>
      </c>
      <c r="S153" s="45" t="s">
        <v>495</v>
      </c>
    </row>
    <row r="154" spans="1:19" ht="22.5" customHeight="1" x14ac:dyDescent="0.3">
      <c r="A154" s="43" t="s">
        <v>573</v>
      </c>
      <c r="B154" t="s">
        <v>145</v>
      </c>
      <c r="C154" t="s">
        <v>146</v>
      </c>
      <c r="D154" t="s">
        <v>496</v>
      </c>
      <c r="S154" s="45" t="s">
        <v>497</v>
      </c>
    </row>
    <row r="155" spans="1:19" ht="22.5" customHeight="1" x14ac:dyDescent="0.3">
      <c r="A155" s="43" t="s">
        <v>575</v>
      </c>
      <c r="B155" t="s">
        <v>498</v>
      </c>
      <c r="C155" t="s">
        <v>499</v>
      </c>
      <c r="D155" t="s">
        <v>500</v>
      </c>
      <c r="E155" t="s">
        <v>501</v>
      </c>
      <c r="S155" s="45" t="s">
        <v>502</v>
      </c>
    </row>
    <row r="156" spans="1:19" ht="22.5" customHeight="1" x14ac:dyDescent="0.3">
      <c r="A156" s="43" t="s">
        <v>815</v>
      </c>
      <c r="B156" s="42" t="s">
        <v>816</v>
      </c>
      <c r="C156" s="42" t="s">
        <v>817</v>
      </c>
      <c r="D156" s="42" t="s">
        <v>818</v>
      </c>
      <c r="E156" s="95" t="s">
        <v>819</v>
      </c>
      <c r="F156" t="s">
        <v>820</v>
      </c>
      <c r="G156" s="42" t="s">
        <v>821</v>
      </c>
      <c r="H156" s="42" t="s">
        <v>822</v>
      </c>
      <c r="S156" s="45" t="s">
        <v>825</v>
      </c>
    </row>
    <row r="157" spans="1:19" ht="22.5" customHeight="1" x14ac:dyDescent="0.3">
      <c r="A157" s="43" t="s">
        <v>623</v>
      </c>
      <c r="B157" t="s">
        <v>145</v>
      </c>
      <c r="C157" t="s">
        <v>146</v>
      </c>
      <c r="D157" s="42" t="s">
        <v>618</v>
      </c>
      <c r="S157" s="45" t="s">
        <v>624</v>
      </c>
    </row>
    <row r="158" spans="1:19" ht="22.5" customHeight="1" x14ac:dyDescent="0.3">
      <c r="A158" s="43" t="s">
        <v>574</v>
      </c>
      <c r="B158" s="42" t="s">
        <v>202</v>
      </c>
      <c r="C158" s="42" t="s">
        <v>166</v>
      </c>
      <c r="D158" s="42" t="s">
        <v>875</v>
      </c>
      <c r="E158" s="42" t="s">
        <v>876</v>
      </c>
      <c r="S158" s="45" t="s">
        <v>503</v>
      </c>
    </row>
    <row r="159" spans="1:19" ht="22.5" customHeight="1" x14ac:dyDescent="0.3">
      <c r="A159" s="43" t="s">
        <v>848</v>
      </c>
      <c r="B159" t="s">
        <v>146</v>
      </c>
      <c r="C159" s="42" t="s">
        <v>849</v>
      </c>
      <c r="D159" t="s">
        <v>850</v>
      </c>
      <c r="S159" s="45" t="s">
        <v>851</v>
      </c>
    </row>
    <row r="160" spans="1:19" ht="22.5" customHeight="1" x14ac:dyDescent="0.3">
      <c r="A160" s="43" t="s">
        <v>1026</v>
      </c>
      <c r="B160" s="42" t="s">
        <v>1027</v>
      </c>
      <c r="C160" s="42" t="s">
        <v>1028</v>
      </c>
      <c r="D160" s="42" t="s">
        <v>1029</v>
      </c>
      <c r="S160" s="45" t="s">
        <v>1030</v>
      </c>
    </row>
    <row r="161" spans="1:19" ht="22.5" customHeight="1" x14ac:dyDescent="0.3">
      <c r="A161" s="43" t="s">
        <v>576</v>
      </c>
      <c r="B161" t="s">
        <v>504</v>
      </c>
      <c r="C161" t="s">
        <v>430</v>
      </c>
      <c r="D161" t="s">
        <v>505</v>
      </c>
      <c r="S161" s="45" t="s">
        <v>506</v>
      </c>
    </row>
    <row r="162" spans="1:19" x14ac:dyDescent="0.3">
      <c r="A162" s="43" t="s">
        <v>984</v>
      </c>
      <c r="S162" s="44"/>
    </row>
    <row r="163" spans="1:19" x14ac:dyDescent="0.3">
      <c r="A163" s="43" t="s">
        <v>985</v>
      </c>
      <c r="B163" s="42" t="s">
        <v>986</v>
      </c>
      <c r="C163" s="42" t="s">
        <v>987</v>
      </c>
      <c r="D163" s="42" t="s">
        <v>988</v>
      </c>
      <c r="S163" s="44" t="s">
        <v>989</v>
      </c>
    </row>
    <row r="164" spans="1:19" x14ac:dyDescent="0.3">
      <c r="A164" s="43" t="s">
        <v>507</v>
      </c>
      <c r="S164" s="44"/>
    </row>
    <row r="165" spans="1:19" ht="22.5" customHeight="1" x14ac:dyDescent="0.3">
      <c r="A165" s="43" t="s">
        <v>1013</v>
      </c>
      <c r="B165" t="s">
        <v>145</v>
      </c>
      <c r="C165" t="s">
        <v>508</v>
      </c>
      <c r="D165" t="s">
        <v>146</v>
      </c>
      <c r="E165" t="s">
        <v>509</v>
      </c>
      <c r="S165" s="45" t="s">
        <v>510</v>
      </c>
    </row>
    <row r="166" spans="1:19" ht="22.5" customHeight="1" x14ac:dyDescent="0.3">
      <c r="A166" s="43" t="s">
        <v>1031</v>
      </c>
      <c r="B166" t="s">
        <v>146</v>
      </c>
      <c r="C166" s="42" t="s">
        <v>1032</v>
      </c>
      <c r="D166" s="42" t="s">
        <v>1033</v>
      </c>
      <c r="S166" s="45" t="s">
        <v>1034</v>
      </c>
    </row>
    <row r="167" spans="1:19" x14ac:dyDescent="0.3">
      <c r="A167" s="43" t="s">
        <v>871</v>
      </c>
      <c r="S167" s="44"/>
    </row>
    <row r="168" spans="1:19" ht="22.5" customHeight="1" x14ac:dyDescent="0.3">
      <c r="A168" s="43" t="s">
        <v>1014</v>
      </c>
      <c r="B168" s="42" t="s">
        <v>872</v>
      </c>
      <c r="C168" t="s">
        <v>873</v>
      </c>
      <c r="S168" s="45" t="s">
        <v>1015</v>
      </c>
    </row>
    <row r="170" spans="1:19" x14ac:dyDescent="0.3">
      <c r="A170" s="43" t="s">
        <v>627</v>
      </c>
      <c r="B170" s="42" t="s">
        <v>628</v>
      </c>
      <c r="C170" s="42" t="s">
        <v>629</v>
      </c>
    </row>
    <row r="171" spans="1:19" x14ac:dyDescent="0.3">
      <c r="A171" s="43" t="s">
        <v>632</v>
      </c>
      <c r="B171" s="122" t="s">
        <v>691</v>
      </c>
      <c r="C171" s="122" t="s">
        <v>692</v>
      </c>
      <c r="D171" s="122" t="s">
        <v>693</v>
      </c>
    </row>
    <row r="172" spans="1:19" x14ac:dyDescent="0.3">
      <c r="A172" s="43" t="s">
        <v>633</v>
      </c>
      <c r="B172" s="122" t="s">
        <v>694</v>
      </c>
      <c r="C172" s="122" t="s">
        <v>695</v>
      </c>
      <c r="D172" s="122" t="s">
        <v>696</v>
      </c>
    </row>
    <row r="173" spans="1:19" x14ac:dyDescent="0.3">
      <c r="A173" s="43" t="s">
        <v>675</v>
      </c>
      <c r="B173" s="122" t="s">
        <v>697</v>
      </c>
      <c r="C173" s="122" t="s">
        <v>698</v>
      </c>
      <c r="D173" s="122" t="s">
        <v>699</v>
      </c>
    </row>
    <row r="174" spans="1:19" x14ac:dyDescent="0.3">
      <c r="A174" s="43" t="s">
        <v>939</v>
      </c>
      <c r="B174" s="122" t="s">
        <v>940</v>
      </c>
      <c r="C174" s="122" t="s">
        <v>698</v>
      </c>
      <c r="D174" s="122" t="s">
        <v>941</v>
      </c>
      <c r="E174" s="122" t="s">
        <v>693</v>
      </c>
    </row>
    <row r="175" spans="1:19" x14ac:dyDescent="0.3">
      <c r="A175" s="43" t="s">
        <v>635</v>
      </c>
      <c r="B175" s="120" t="s">
        <v>636</v>
      </c>
      <c r="C175" s="120" t="s">
        <v>637</v>
      </c>
      <c r="D175" s="120" t="s">
        <v>638</v>
      </c>
      <c r="E175" s="121" t="s">
        <v>639</v>
      </c>
      <c r="F175" s="121" t="s">
        <v>640</v>
      </c>
      <c r="G175" s="121" t="s">
        <v>641</v>
      </c>
    </row>
    <row r="176" spans="1:19" x14ac:dyDescent="0.3">
      <c r="A176" s="43" t="s">
        <v>642</v>
      </c>
      <c r="B176" s="120" t="s">
        <v>643</v>
      </c>
      <c r="C176" s="120" t="s">
        <v>644</v>
      </c>
      <c r="D176" s="120" t="s">
        <v>645</v>
      </c>
      <c r="E176" s="121" t="s">
        <v>646</v>
      </c>
      <c r="F176" s="121" t="s">
        <v>647</v>
      </c>
      <c r="G176" s="121" t="s">
        <v>648</v>
      </c>
      <c r="H176" s="121" t="s">
        <v>650</v>
      </c>
      <c r="I176" s="121" t="s">
        <v>649</v>
      </c>
    </row>
    <row r="177" spans="1:10" x14ac:dyDescent="0.3">
      <c r="A177" s="43" t="s">
        <v>651</v>
      </c>
      <c r="B177" s="122" t="s">
        <v>700</v>
      </c>
      <c r="C177" s="122" t="s">
        <v>701</v>
      </c>
      <c r="D177" s="120"/>
      <c r="E177" s="121"/>
      <c r="F177" s="121"/>
      <c r="G177" s="121"/>
    </row>
    <row r="178" spans="1:10" x14ac:dyDescent="0.3">
      <c r="A178" s="43" t="s">
        <v>652</v>
      </c>
      <c r="B178" s="122" t="s">
        <v>702</v>
      </c>
      <c r="C178" s="122" t="s">
        <v>703</v>
      </c>
      <c r="D178" s="120"/>
      <c r="E178" s="121"/>
      <c r="F178" s="121"/>
      <c r="G178" s="121"/>
    </row>
    <row r="179" spans="1:10" x14ac:dyDescent="0.3">
      <c r="A179" s="43" t="s">
        <v>653</v>
      </c>
      <c r="B179" s="122" t="s">
        <v>704</v>
      </c>
      <c r="C179" s="122" t="s">
        <v>703</v>
      </c>
      <c r="D179" s="120"/>
      <c r="E179" s="121"/>
      <c r="F179" s="121"/>
      <c r="G179" s="121"/>
    </row>
    <row r="180" spans="1:10" x14ac:dyDescent="0.3">
      <c r="A180" s="43" t="s">
        <v>684</v>
      </c>
      <c r="B180" s="122" t="s">
        <v>685</v>
      </c>
      <c r="C180" s="122" t="s">
        <v>686</v>
      </c>
      <c r="D180" s="120" t="s">
        <v>687</v>
      </c>
      <c r="E180" s="121" t="s">
        <v>688</v>
      </c>
      <c r="F180" s="121" t="s">
        <v>689</v>
      </c>
      <c r="G180" s="121" t="s">
        <v>690</v>
      </c>
    </row>
    <row r="181" spans="1:10" x14ac:dyDescent="0.3">
      <c r="A181" s="43" t="s">
        <v>630</v>
      </c>
      <c r="B181" s="122" t="s">
        <v>705</v>
      </c>
      <c r="C181" s="122" t="s">
        <v>706</v>
      </c>
      <c r="D181" s="119"/>
    </row>
    <row r="182" spans="1:10" x14ac:dyDescent="0.3">
      <c r="A182" s="43" t="s">
        <v>634</v>
      </c>
      <c r="B182" s="122" t="s">
        <v>707</v>
      </c>
      <c r="C182" s="122" t="s">
        <v>708</v>
      </c>
      <c r="D182" s="119"/>
    </row>
    <row r="183" spans="1:10" x14ac:dyDescent="0.3">
      <c r="A183" s="43" t="s">
        <v>831</v>
      </c>
      <c r="B183" s="120" t="s">
        <v>832</v>
      </c>
      <c r="C183" s="120" t="s">
        <v>833</v>
      </c>
      <c r="D183" s="120" t="s">
        <v>834</v>
      </c>
      <c r="E183" s="42" t="s">
        <v>863</v>
      </c>
      <c r="F183" s="42" t="s">
        <v>864</v>
      </c>
      <c r="G183" s="120" t="s">
        <v>835</v>
      </c>
      <c r="H183" s="120" t="s">
        <v>836</v>
      </c>
      <c r="I183" s="120" t="s">
        <v>837</v>
      </c>
    </row>
    <row r="184" spans="1:10" x14ac:dyDescent="0.3">
      <c r="A184" s="43" t="s">
        <v>631</v>
      </c>
      <c r="B184" s="120" t="s">
        <v>762</v>
      </c>
      <c r="C184" s="119" t="s">
        <v>778</v>
      </c>
      <c r="D184" s="119"/>
    </row>
    <row r="185" spans="1:10" x14ac:dyDescent="0.3">
      <c r="A185" s="43" t="s">
        <v>654</v>
      </c>
      <c r="B185" s="119" t="s">
        <v>655</v>
      </c>
      <c r="C185" s="119" t="s">
        <v>656</v>
      </c>
      <c r="D185" s="119" t="s">
        <v>657</v>
      </c>
      <c r="E185" t="s">
        <v>658</v>
      </c>
      <c r="F185" t="s">
        <v>659</v>
      </c>
      <c r="G185" s="123" t="s">
        <v>660</v>
      </c>
    </row>
    <row r="186" spans="1:10" x14ac:dyDescent="0.3">
      <c r="A186" s="43" t="s">
        <v>1017</v>
      </c>
      <c r="B186" s="119" t="s">
        <v>656</v>
      </c>
      <c r="C186" s="119"/>
      <c r="D186" s="119"/>
      <c r="G186" s="123"/>
    </row>
    <row r="187" spans="1:10" x14ac:dyDescent="0.3">
      <c r="A187" s="43" t="s">
        <v>661</v>
      </c>
      <c r="B187" s="120" t="s">
        <v>663</v>
      </c>
      <c r="C187" s="119"/>
      <c r="D187" s="119"/>
    </row>
    <row r="188" spans="1:10" x14ac:dyDescent="0.3">
      <c r="A188" s="43" t="s">
        <v>664</v>
      </c>
      <c r="B188" t="s">
        <v>662</v>
      </c>
      <c r="C188" s="123" t="s">
        <v>1018</v>
      </c>
    </row>
    <row r="189" spans="1:10" x14ac:dyDescent="0.3">
      <c r="A189" s="43" t="s">
        <v>828</v>
      </c>
      <c r="B189" s="120" t="s">
        <v>829</v>
      </c>
      <c r="C189" s="123" t="s">
        <v>830</v>
      </c>
    </row>
    <row r="190" spans="1:10" x14ac:dyDescent="0.3">
      <c r="A190" s="43" t="s">
        <v>665</v>
      </c>
      <c r="B190" s="120" t="s">
        <v>666</v>
      </c>
      <c r="C190" s="42" t="s">
        <v>668</v>
      </c>
      <c r="D190" s="42" t="s">
        <v>667</v>
      </c>
      <c r="E190" s="42" t="s">
        <v>669</v>
      </c>
      <c r="F190" s="42" t="s">
        <v>673</v>
      </c>
      <c r="G190" s="95" t="s">
        <v>670</v>
      </c>
      <c r="H190" s="42" t="s">
        <v>671</v>
      </c>
      <c r="I190" s="42" t="s">
        <v>672</v>
      </c>
      <c r="J190" s="42" t="s">
        <v>674</v>
      </c>
    </row>
    <row r="191" spans="1:10" x14ac:dyDescent="0.3">
      <c r="A191" s="43" t="s">
        <v>893</v>
      </c>
      <c r="B191" s="120" t="s">
        <v>894</v>
      </c>
      <c r="C191" s="120"/>
      <c r="D191" s="120"/>
      <c r="E191" s="42"/>
      <c r="F191" s="42"/>
      <c r="G191" s="95"/>
      <c r="H191" s="42"/>
      <c r="I191" s="42"/>
      <c r="J191" s="42"/>
    </row>
    <row r="192" spans="1:10" x14ac:dyDescent="0.3">
      <c r="A192" s="43" t="s">
        <v>889</v>
      </c>
      <c r="B192" s="120" t="s">
        <v>890</v>
      </c>
      <c r="C192" s="120" t="s">
        <v>891</v>
      </c>
      <c r="D192" s="120" t="s">
        <v>892</v>
      </c>
      <c r="E192" s="42"/>
      <c r="F192" s="42"/>
      <c r="G192" s="95"/>
      <c r="H192" s="42"/>
      <c r="I192" s="42"/>
      <c r="J192" s="42"/>
    </row>
    <row r="193" spans="1:6" x14ac:dyDescent="0.3">
      <c r="A193" s="43" t="s">
        <v>676</v>
      </c>
      <c r="B193" s="42" t="s">
        <v>677</v>
      </c>
      <c r="C193" s="42" t="s">
        <v>678</v>
      </c>
      <c r="D193" s="42" t="s">
        <v>679</v>
      </c>
      <c r="E193" s="95" t="s">
        <v>680</v>
      </c>
      <c r="F193" s="95" t="s">
        <v>1016</v>
      </c>
    </row>
    <row r="194" spans="1:6" x14ac:dyDescent="0.3">
      <c r="A194" s="43" t="s">
        <v>681</v>
      </c>
      <c r="B194" s="122" t="s">
        <v>709</v>
      </c>
      <c r="C194" s="122" t="s">
        <v>710</v>
      </c>
      <c r="D194" s="122" t="s">
        <v>711</v>
      </c>
      <c r="E194" s="122" t="s">
        <v>712</v>
      </c>
    </row>
    <row r="195" spans="1:6" x14ac:dyDescent="0.3">
      <c r="A195" s="43" t="s">
        <v>682</v>
      </c>
      <c r="B195" s="122" t="s">
        <v>713</v>
      </c>
      <c r="C195" s="122" t="s">
        <v>714</v>
      </c>
      <c r="D195" s="122" t="s">
        <v>715</v>
      </c>
      <c r="E195" s="122" t="s">
        <v>716</v>
      </c>
    </row>
    <row r="196" spans="1:6" x14ac:dyDescent="0.3">
      <c r="A196" s="43" t="s">
        <v>683</v>
      </c>
      <c r="B196" s="122" t="s">
        <v>717</v>
      </c>
      <c r="C196" s="122" t="s">
        <v>718</v>
      </c>
      <c r="D196" s="122" t="s">
        <v>719</v>
      </c>
      <c r="E196" s="122" t="s">
        <v>720</v>
      </c>
    </row>
    <row r="197" spans="1:6" x14ac:dyDescent="0.3">
      <c r="A197" s="43" t="s">
        <v>721</v>
      </c>
      <c r="B197" s="122" t="s">
        <v>722</v>
      </c>
      <c r="C197" s="122" t="s">
        <v>990</v>
      </c>
    </row>
    <row r="198" spans="1:6" x14ac:dyDescent="0.3">
      <c r="A198" s="43" t="s">
        <v>723</v>
      </c>
      <c r="B198" s="122" t="s">
        <v>919</v>
      </c>
      <c r="C198" s="122" t="s">
        <v>920</v>
      </c>
    </row>
    <row r="199" spans="1:6" x14ac:dyDescent="0.3">
      <c r="A199" s="43" t="s">
        <v>724</v>
      </c>
      <c r="B199" s="122" t="s">
        <v>919</v>
      </c>
      <c r="C199" s="122" t="s">
        <v>920</v>
      </c>
    </row>
    <row r="200" spans="1:6" x14ac:dyDescent="0.3">
      <c r="A200" s="43" t="s">
        <v>725</v>
      </c>
      <c r="B200" s="122" t="s">
        <v>919</v>
      </c>
      <c r="C200" s="122" t="s">
        <v>920</v>
      </c>
    </row>
    <row r="201" spans="1:6" x14ac:dyDescent="0.3">
      <c r="A201" s="43" t="s">
        <v>958</v>
      </c>
      <c r="B201" s="122" t="s">
        <v>959</v>
      </c>
      <c r="C201" s="122" t="s">
        <v>960</v>
      </c>
      <c r="D201" s="42"/>
    </row>
    <row r="202" spans="1:6" x14ac:dyDescent="0.3">
      <c r="A202" s="43" t="s">
        <v>955</v>
      </c>
      <c r="B202" s="122" t="s">
        <v>956</v>
      </c>
      <c r="C202" s="122" t="s">
        <v>957</v>
      </c>
      <c r="D202" s="42"/>
    </row>
    <row r="203" spans="1:6" x14ac:dyDescent="0.3">
      <c r="A203" s="43" t="s">
        <v>967</v>
      </c>
      <c r="B203" s="122" t="s">
        <v>968</v>
      </c>
      <c r="C203" s="122"/>
      <c r="D203" s="42"/>
    </row>
    <row r="204" spans="1:6" x14ac:dyDescent="0.3">
      <c r="A204" s="43" t="s">
        <v>921</v>
      </c>
      <c r="B204" s="122" t="s">
        <v>922</v>
      </c>
      <c r="C204" s="122" t="s">
        <v>923</v>
      </c>
      <c r="D204" s="42" t="s">
        <v>924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5"/>
  <sheetViews>
    <sheetView showGridLines="0" view="pageBreakPreview" zoomScale="60" zoomScaleNormal="100" workbookViewId="0">
      <selection activeCell="A22" sqref="A22"/>
    </sheetView>
  </sheetViews>
  <sheetFormatPr defaultRowHeight="14.25" x14ac:dyDescent="0.15"/>
  <cols>
    <col min="1" max="6" width="9" style="12"/>
    <col min="7" max="7" width="9.25" style="12" customWidth="1"/>
    <col min="8" max="8" width="9.875" style="12" customWidth="1"/>
    <col min="9" max="12" width="9" style="12"/>
    <col min="13" max="13" width="5.875" style="12" customWidth="1"/>
    <col min="14" max="16384" width="9" style="12"/>
  </cols>
  <sheetData>
    <row r="1" spans="1:13" ht="14.25" customHeight="1" x14ac:dyDescent="0.15">
      <c r="A1" s="127"/>
      <c r="B1" s="127"/>
      <c r="C1" s="127"/>
      <c r="D1" s="127"/>
      <c r="E1" s="127"/>
      <c r="F1" s="127"/>
      <c r="G1" s="127"/>
      <c r="H1" s="127"/>
      <c r="I1" s="226" t="s">
        <v>732</v>
      </c>
      <c r="J1" s="226"/>
      <c r="K1" s="226"/>
      <c r="L1" s="226"/>
      <c r="M1" s="226"/>
    </row>
    <row r="2" spans="1:13" ht="14.25" customHeight="1" x14ac:dyDescent="0.15">
      <c r="A2" s="127"/>
      <c r="B2" s="127"/>
      <c r="C2" s="127"/>
      <c r="D2" s="127"/>
      <c r="E2" s="127"/>
      <c r="F2" s="127"/>
      <c r="G2" s="127"/>
      <c r="H2" s="127"/>
      <c r="I2" s="226"/>
      <c r="J2" s="226"/>
      <c r="K2" s="226"/>
      <c r="L2" s="226"/>
      <c r="M2" s="226"/>
    </row>
    <row r="3" spans="1:13" ht="14.25" customHeight="1" x14ac:dyDescent="0.15">
      <c r="A3" s="127"/>
      <c r="B3" s="127"/>
      <c r="C3" s="127"/>
      <c r="D3" s="127"/>
      <c r="E3" s="127"/>
      <c r="F3" s="127"/>
      <c r="G3" s="127"/>
      <c r="H3" s="127"/>
      <c r="I3" s="226"/>
      <c r="J3" s="226"/>
      <c r="K3" s="226"/>
      <c r="L3" s="226"/>
      <c r="M3" s="226"/>
    </row>
    <row r="4" spans="1:13" ht="14.25" customHeight="1" x14ac:dyDescent="0.15">
      <c r="A4" s="127"/>
      <c r="B4" s="127"/>
      <c r="C4" s="127"/>
      <c r="D4" s="127"/>
      <c r="E4" s="127"/>
      <c r="F4" s="127"/>
      <c r="G4" s="127"/>
      <c r="H4" s="127"/>
      <c r="I4" s="226"/>
      <c r="J4" s="226"/>
      <c r="K4" s="226"/>
      <c r="L4" s="226"/>
      <c r="M4" s="226"/>
    </row>
    <row r="5" spans="1:13" ht="14.25" customHeight="1" x14ac:dyDescent="0.15">
      <c r="A5" s="127"/>
      <c r="B5" s="127"/>
      <c r="C5" s="127"/>
      <c r="D5" s="127"/>
      <c r="E5" s="127"/>
      <c r="F5" s="127"/>
      <c r="G5" s="127"/>
      <c r="H5" s="127"/>
      <c r="I5" s="226"/>
      <c r="J5" s="226"/>
      <c r="K5" s="226"/>
      <c r="L5" s="226"/>
      <c r="M5" s="226"/>
    </row>
    <row r="6" spans="1:13" ht="14.25" customHeight="1" x14ac:dyDescent="0.15">
      <c r="A6" s="127"/>
      <c r="B6" s="127"/>
      <c r="C6" s="127"/>
      <c r="D6" s="127"/>
      <c r="E6" s="127"/>
      <c r="F6" s="127"/>
      <c r="G6" s="127"/>
      <c r="H6" s="127"/>
      <c r="I6" s="226"/>
      <c r="J6" s="226"/>
      <c r="K6" s="226"/>
      <c r="L6" s="226"/>
      <c r="M6" s="226"/>
    </row>
    <row r="7" spans="1:13" ht="14.25" customHeight="1" x14ac:dyDescent="0.15">
      <c r="A7" s="127"/>
      <c r="B7" s="127"/>
      <c r="C7" s="127"/>
      <c r="D7" s="127"/>
      <c r="E7" s="127"/>
      <c r="F7" s="127"/>
      <c r="G7" s="127"/>
      <c r="H7" s="127"/>
      <c r="I7" s="226"/>
      <c r="J7" s="226"/>
      <c r="K7" s="226"/>
      <c r="L7" s="226"/>
      <c r="M7" s="226"/>
    </row>
    <row r="8" spans="1:13" ht="14.25" customHeight="1" x14ac:dyDescent="0.15">
      <c r="A8" s="127"/>
      <c r="B8" s="127"/>
      <c r="C8" s="127"/>
      <c r="D8" s="127"/>
      <c r="E8" s="127"/>
      <c r="F8" s="127"/>
      <c r="G8" s="127"/>
      <c r="H8" s="127"/>
      <c r="I8" s="226"/>
      <c r="J8" s="226"/>
      <c r="K8" s="226"/>
      <c r="L8" s="226"/>
      <c r="M8" s="226"/>
    </row>
    <row r="9" spans="1:13" ht="14.25" customHeight="1" x14ac:dyDescent="0.15">
      <c r="A9" s="127"/>
      <c r="B9" s="127"/>
      <c r="C9" s="127"/>
      <c r="D9" s="127"/>
      <c r="E9" s="127"/>
      <c r="F9" s="127"/>
      <c r="G9" s="127"/>
      <c r="H9" s="127"/>
      <c r="I9" s="226"/>
      <c r="J9" s="226"/>
      <c r="K9" s="226"/>
      <c r="L9" s="226"/>
      <c r="M9" s="226"/>
    </row>
    <row r="10" spans="1:13" ht="14.25" customHeight="1" x14ac:dyDescent="0.15">
      <c r="A10" s="225" t="s">
        <v>733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127"/>
      <c r="M10" s="127"/>
    </row>
    <row r="11" spans="1:13" ht="22.5" customHeight="1" x14ac:dyDescent="0.15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127"/>
    </row>
    <row r="12" spans="1:13" ht="14.25" customHeight="1" x14ac:dyDescent="0.15">
      <c r="A12" s="224" t="str">
        <f>IF('订单信息（booking）'!B25=0,"",'订单信息（booking）'!A35&amp;'接团书（ใปงาน）'!K13&amp;SUM('接团书（ใปงาน）'!D12:F12)&amp;'接团书（ใปงาน）'!K14)</f>
        <v>胡伟一行5人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</row>
    <row r="13" spans="1:13" ht="14.25" customHeight="1" x14ac:dyDescent="0.15">
      <c r="A13" s="224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1:13" ht="14.25" customHeight="1" x14ac:dyDescent="0.15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</row>
    <row r="15" spans="1:13" ht="14.25" customHeight="1" x14ac:dyDescent="0.15">
      <c r="A15" s="224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</row>
    <row r="16" spans="1:13" ht="14.25" customHeight="1" x14ac:dyDescent="0.15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</row>
    <row r="17" spans="1:13" ht="14.25" customHeight="1" x14ac:dyDescent="0.15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</row>
    <row r="18" spans="1:13" ht="14.25" customHeight="1" x14ac:dyDescent="0.15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</row>
    <row r="19" spans="1:13" ht="14.25" customHeight="1" x14ac:dyDescent="0.15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</row>
    <row r="20" spans="1:13" ht="14.25" customHeight="1" x14ac:dyDescent="0.1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</row>
    <row r="21" spans="1:13" ht="14.25" customHeight="1" x14ac:dyDescent="0.15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</row>
    <row r="22" spans="1:13" ht="14.25" customHeight="1" x14ac:dyDescent="0.1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3" ht="14.25" customHeigh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3" ht="14.25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3" ht="14.25" customHeight="1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</sheetData>
  <mergeCells count="3">
    <mergeCell ref="A12:M21"/>
    <mergeCell ref="A10:K11"/>
    <mergeCell ref="I1:M9"/>
  </mergeCells>
  <phoneticPr fontId="1" type="noConversion"/>
  <pageMargins left="0.25" right="0.25" top="0.75" bottom="0.75" header="0.3" footer="0.3"/>
  <pageSetup paperSize="1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294</vt:i4>
      </vt:variant>
    </vt:vector>
  </HeadingPairs>
  <TitlesOfParts>
    <vt:vector size="300" baseType="lpstr">
      <vt:lpstr>接团书（ใปงาน）</vt:lpstr>
      <vt:lpstr>订单信息（booking）</vt:lpstr>
      <vt:lpstr>详细信息</vt:lpstr>
      <vt:lpstr>Sheet3</vt:lpstr>
      <vt:lpstr>酒店</vt:lpstr>
      <vt:lpstr>ป้ายชื่อลูกค้า</vt:lpstr>
      <vt:lpstr>A</vt:lpstr>
      <vt:lpstr>access</vt:lpstr>
      <vt:lpstr>Access_resort___Villas</vt:lpstr>
      <vt:lpstr>Access_resort_and_Villas</vt:lpstr>
      <vt:lpstr>ADMwave</vt:lpstr>
      <vt:lpstr>Airport_resort__spa</vt:lpstr>
      <vt:lpstr>Airport_resort__spa_</vt:lpstr>
      <vt:lpstr>Airport_resort_and_spa</vt:lpstr>
      <vt:lpstr>Airport_resortand_spa</vt:lpstr>
      <vt:lpstr>Airport_resortand_spa_</vt:lpstr>
      <vt:lpstr>Alpina_phuket_Nalina_resort___spa</vt:lpstr>
      <vt:lpstr>Alpina_phuket_Nalina_resort___spa_</vt:lpstr>
      <vt:lpstr>Alpina_phuket_Nalina_resort_and_spa</vt:lpstr>
      <vt:lpstr>Alpina_phuket_Nalina_resort_and_spa_</vt:lpstr>
      <vt:lpstr>Amari_coral_beach_resort</vt:lpstr>
      <vt:lpstr>Amari_coral_beach_resort_</vt:lpstr>
      <vt:lpstr>Amari_Phuket</vt:lpstr>
      <vt:lpstr>Ananta_Burin_resort</vt:lpstr>
      <vt:lpstr>Anantara_Phuket_Layan_resort_and_spa</vt:lpstr>
      <vt:lpstr>Anantara_Phuket_Villas</vt:lpstr>
      <vt:lpstr>Anantara_Phuket_Villas_</vt:lpstr>
      <vt:lpstr>Andakira_Hotel</vt:lpstr>
      <vt:lpstr>Andaman_beach_suites_hotel</vt:lpstr>
      <vt:lpstr>Andaman_beach_suites_hotel_</vt:lpstr>
      <vt:lpstr>Andaman_Embrace_Resort___Spa</vt:lpstr>
      <vt:lpstr>Andaman_Embrace_Resort___Spa_</vt:lpstr>
      <vt:lpstr>Andaman_Embrace_Resort_and_Spa</vt:lpstr>
      <vt:lpstr>Andaman_Embrace_Resort_and_Spa_</vt:lpstr>
      <vt:lpstr>Andaman_seaview_hotel</vt:lpstr>
      <vt:lpstr>Andaman_seaview_hotel_</vt:lpstr>
      <vt:lpstr>Andatel_grande_patong_phuket</vt:lpstr>
      <vt:lpstr>Andatel_grande_patong_phuket_</vt:lpstr>
      <vt:lpstr>Angsana_Laguna_Phuket</vt:lpstr>
      <vt:lpstr>Angsana_Laguna_Phuket_</vt:lpstr>
      <vt:lpstr>Aonang_Ayodhaya_Suite_Resort_and_Spa</vt:lpstr>
      <vt:lpstr>Aphrodite</vt:lpstr>
      <vt:lpstr>APK_resort</vt:lpstr>
      <vt:lpstr>APK_resort_and_spa</vt:lpstr>
      <vt:lpstr>Arayaburi_resort</vt:lpstr>
      <vt:lpstr>Avista_Hideaway_Resort___Spa</vt:lpstr>
      <vt:lpstr>Avista_Hideaway_Resort___Spa_</vt:lpstr>
      <vt:lpstr>Avista_Hideaway_Resort_and_Spa</vt:lpstr>
      <vt:lpstr>Avista_Hideaway_Resort_and_Spa_</vt:lpstr>
      <vt:lpstr>Avista_resort_and_spa</vt:lpstr>
      <vt:lpstr>Ayara_Kamala_Resort_and_Spa</vt:lpstr>
      <vt:lpstr>B</vt:lpstr>
      <vt:lpstr>B_Lay_Tong_Phuket_Resort</vt:lpstr>
      <vt:lpstr>B_Lay_Tong_Phuket_Resort_</vt:lpstr>
      <vt:lpstr>Baan_Karonburi_Resort</vt:lpstr>
      <vt:lpstr>Ban_Raya_Resort_and_Spa</vt:lpstr>
      <vt:lpstr>Ban_Raya_Resort_and_Spa_</vt:lpstr>
      <vt:lpstr>Banman_Residence</vt:lpstr>
      <vt:lpstr>Banraya</vt:lpstr>
      <vt:lpstr>Banthai_beach_resort</vt:lpstr>
      <vt:lpstr>Banyan_tree_phuke</vt:lpstr>
      <vt:lpstr>Baramee_Resotel</vt:lpstr>
      <vt:lpstr>Baumanburi_hotel</vt:lpstr>
      <vt:lpstr>Baumanburi_hotel_</vt:lpstr>
      <vt:lpstr>Bay_View_Resort_Phi_Phi_Island</vt:lpstr>
      <vt:lpstr>Bay_View_Resort_Phi_Phi_Island_</vt:lpstr>
      <vt:lpstr>Best_western_patong_beach_resort</vt:lpstr>
      <vt:lpstr>BGLraya</vt:lpstr>
      <vt:lpstr>Blue_Bay_Resort</vt:lpstr>
      <vt:lpstr>Blue_Ocean_Resort___Spa</vt:lpstr>
      <vt:lpstr>Blue_Ocean_Resort___Spa_</vt:lpstr>
      <vt:lpstr>Blue_Ocean_Resort_and_Spa</vt:lpstr>
      <vt:lpstr>Blue_Ocean_Resort_and_Spa_</vt:lpstr>
      <vt:lpstr>Boathouse_by_Montara</vt:lpstr>
      <vt:lpstr>Burasari_resort</vt:lpstr>
      <vt:lpstr>Burasari_resort_</vt:lpstr>
      <vt:lpstr>C_</vt:lpstr>
      <vt:lpstr>Camp_chang_kalim_30MIN</vt:lpstr>
      <vt:lpstr>Camp_chang_kalim_45MIN</vt:lpstr>
      <vt:lpstr>Camp_chang_kalim_60MIN</vt:lpstr>
      <vt:lpstr>Centara_Ashlee_hotel_patong</vt:lpstr>
      <vt:lpstr>Centara_Grand_beach_resort_phuket</vt:lpstr>
      <vt:lpstr>Centara_Grand_beach_resort_phuket_</vt:lpstr>
      <vt:lpstr>Centara_grand_West_sands_resort___villa</vt:lpstr>
      <vt:lpstr>Centara_grand_West_sands_resort_and_villa</vt:lpstr>
      <vt:lpstr>Centara_Karon_resort_Phuket</vt:lpstr>
      <vt:lpstr>Centara_Kata_resort_Phuket</vt:lpstr>
      <vt:lpstr>Centara_the_blue_marine_resort</vt:lpstr>
      <vt:lpstr>Centara_the_blue_marine_resort_</vt:lpstr>
      <vt:lpstr>Centara_villas</vt:lpstr>
      <vt:lpstr>Centara_villas_</vt:lpstr>
      <vt:lpstr>Chada_beach_resort_and_spa_koh_lanta</vt:lpstr>
      <vt:lpstr>Chanalai_Rimantica</vt:lpstr>
      <vt:lpstr>CHAOKOH</vt:lpstr>
      <vt:lpstr>Crystal</vt:lpstr>
      <vt:lpstr>D</vt:lpstr>
      <vt:lpstr>Deevana_patong_resort___spa</vt:lpstr>
      <vt:lpstr>Deevana_patong_resort_and_spa</vt:lpstr>
      <vt:lpstr>Deevana_plaza_krabi</vt:lpstr>
      <vt:lpstr>Diamond_cliff_resort</vt:lpstr>
      <vt:lpstr>Diamond_cottage_resort_and_spa</vt:lpstr>
      <vt:lpstr>DLX</vt:lpstr>
      <vt:lpstr>Duangjitt_Resort</vt:lpstr>
      <vt:lpstr>Dusit_D2_Phuket_Resort</vt:lpstr>
      <vt:lpstr>Dusit_D2_Phuket_Resort_</vt:lpstr>
      <vt:lpstr>Dusit_Thani_Laguna_Hotel</vt:lpstr>
      <vt:lpstr>Flying_hanuman_A</vt:lpstr>
      <vt:lpstr>Flying_hanuman_B</vt:lpstr>
      <vt:lpstr>Flying_hanuman_C</vt:lpstr>
      <vt:lpstr>Foto_Hotel</vt:lpstr>
      <vt:lpstr>FTS</vt:lpstr>
      <vt:lpstr>G</vt:lpstr>
      <vt:lpstr>Grand_Mercure_Phuket_Patong</vt:lpstr>
      <vt:lpstr>Grand_Mercure_Phuket_Patong_</vt:lpstr>
      <vt:lpstr>H</vt:lpstr>
      <vt:lpstr>Hilton_arcadia_resort</vt:lpstr>
      <vt:lpstr>Hilton_arcadia_resort_</vt:lpstr>
      <vt:lpstr>Holiday_Inn_Express_Phuket_Patong_Beach_Central</vt:lpstr>
      <vt:lpstr>Holiday_inn_resort_phi_phi_island</vt:lpstr>
      <vt:lpstr>Holiday_inn_resort_phi_phi_island_</vt:lpstr>
      <vt:lpstr>Holiday_inn_resort_phuket</vt:lpstr>
      <vt:lpstr>Holiday_inn_resort_phuket_</vt:lpstr>
      <vt:lpstr>I</vt:lpstr>
      <vt:lpstr>IBIS_Phukte_kata</vt:lpstr>
      <vt:lpstr>IBIS_Phukte_kata_</vt:lpstr>
      <vt:lpstr>IBIS_Phukte_Patong</vt:lpstr>
      <vt:lpstr>IBIS_Phukte_Patong_</vt:lpstr>
      <vt:lpstr>IBIS_styles_krabi_aonang</vt:lpstr>
      <vt:lpstr>Impiana_Resort_Patong</vt:lpstr>
      <vt:lpstr>Impiana_Resort_Patong_</vt:lpstr>
      <vt:lpstr>Insee</vt:lpstr>
      <vt:lpstr>InseePP</vt:lpstr>
      <vt:lpstr>InseeSIMILAN</vt:lpstr>
      <vt:lpstr>JJClub</vt:lpstr>
      <vt:lpstr>JW_Marriott_Phuket_Maikhao_beach</vt:lpstr>
      <vt:lpstr>K</vt:lpstr>
      <vt:lpstr>Kalima_Resort___Spa</vt:lpstr>
      <vt:lpstr>Kalima_Resort___Spa_</vt:lpstr>
      <vt:lpstr>Kalima_Resort_and_Spa</vt:lpstr>
      <vt:lpstr>Kalima_Resort_and_Spa_</vt:lpstr>
      <vt:lpstr>Karon_sea_sands_resort___spa</vt:lpstr>
      <vt:lpstr>Karon_sea_sands_resort___spa_</vt:lpstr>
      <vt:lpstr>Karon_sea_sands_resort_and_spa</vt:lpstr>
      <vt:lpstr>Karon_sea_sands_resort_and_spa_</vt:lpstr>
      <vt:lpstr>Kata_beach_resort</vt:lpstr>
      <vt:lpstr>Kata_palm_resort___spa</vt:lpstr>
      <vt:lpstr>Kata_palm_resort_and_spa</vt:lpstr>
      <vt:lpstr>Kata_sea_breeze_resort</vt:lpstr>
      <vt:lpstr>Kata_sea_breeze_resort_</vt:lpstr>
      <vt:lpstr>Katathani_Phuket_beach_resort</vt:lpstr>
      <vt:lpstr>Krabi_Cha_da_resort</vt:lpstr>
      <vt:lpstr>Krabi_resort</vt:lpstr>
      <vt:lpstr>L</vt:lpstr>
      <vt:lpstr>La_Flora_patong_resor</vt:lpstr>
      <vt:lpstr>Le_meridien_Phuket</vt:lpstr>
      <vt:lpstr>Le_meridien_Phuket_</vt:lpstr>
      <vt:lpstr>Love_andaman</vt:lpstr>
      <vt:lpstr>M</vt:lpstr>
      <vt:lpstr>Mandarava_Resort_and_Spa_Karon_Beach</vt:lpstr>
      <vt:lpstr>Merlin_beach_resort</vt:lpstr>
      <vt:lpstr>Merlin_beach_resort_</vt:lpstr>
      <vt:lpstr>Metadee_Resort_and_Villas</vt:lpstr>
      <vt:lpstr>Metadee_Resort_and_Villas_</vt:lpstr>
      <vt:lpstr>Millennium_resort</vt:lpstr>
      <vt:lpstr>Millennium_resort_</vt:lpstr>
      <vt:lpstr>Mirage_patong</vt:lpstr>
      <vt:lpstr>Movenpick_resort___spa</vt:lpstr>
      <vt:lpstr>Movenpick_resort___spa_</vt:lpstr>
      <vt:lpstr>Movenpick_resort_and_spa</vt:lpstr>
      <vt:lpstr>Movenpick_resort_and_spa_</vt:lpstr>
      <vt:lpstr>N</vt:lpstr>
      <vt:lpstr>Nikorn</vt:lpstr>
      <vt:lpstr>Nipa_Resort</vt:lpstr>
      <vt:lpstr>Nonthasak</vt:lpstr>
      <vt:lpstr>Novotel_Phuket_Resort</vt:lpstr>
      <vt:lpstr>Novotel_Phuket_Vintage_Park_Resort</vt:lpstr>
      <vt:lpstr>Novotel_Phuket_Vintage_Park_Resort_</vt:lpstr>
      <vt:lpstr>O</vt:lpstr>
      <vt:lpstr>OP</vt:lpstr>
      <vt:lpstr>Outrigger_Laguna_Phuket_Beach_Resort</vt:lpstr>
      <vt:lpstr>Outrigger_Phi_Phi_Island_Resort___Spa</vt:lpstr>
      <vt:lpstr>Outrigger_Phi_Phi_Island_Resort_and_Spa</vt:lpstr>
      <vt:lpstr>P</vt:lpstr>
      <vt:lpstr>P.P.Erawan_Palms_resort</vt:lpstr>
      <vt:lpstr>P.P.Erawan_Palms_resort_</vt:lpstr>
      <vt:lpstr>Palmyra_patong_resort</vt:lpstr>
      <vt:lpstr>Patong_Beach_Hotel</vt:lpstr>
      <vt:lpstr>Patong_Holiday</vt:lpstr>
      <vt:lpstr>Patong_Holiday_</vt:lpstr>
      <vt:lpstr>Patong_merlin_beach_resort</vt:lpstr>
      <vt:lpstr>Patong_merlin_hotel</vt:lpstr>
      <vt:lpstr>Patong_merlin_hotel_</vt:lpstr>
      <vt:lpstr>Patong_paradee_resort</vt:lpstr>
      <vt:lpstr>Patong_paradee_resort_</vt:lpstr>
      <vt:lpstr>Patong_resort</vt:lpstr>
      <vt:lpstr>Patong_resort_</vt:lpstr>
      <vt:lpstr>Phi_phi_andaman_legacy_resort</vt:lpstr>
      <vt:lpstr>Phi_phi_andaman_legacy_resort_</vt:lpstr>
      <vt:lpstr>Phi_phi_Arboreal_resort</vt:lpstr>
      <vt:lpstr>Phi_phi_banyan_villa</vt:lpstr>
      <vt:lpstr>Phi_phi_banyan_villa_</vt:lpstr>
      <vt:lpstr>Phi_phi_casita_hotel</vt:lpstr>
      <vt:lpstr>Phi_phi_casita_hotel_</vt:lpstr>
      <vt:lpstr>Phi_phi_hotel</vt:lpstr>
      <vt:lpstr>Phi_phi_hotel_</vt:lpstr>
      <vt:lpstr>Phi_phi_island_cabana_hotel</vt:lpstr>
      <vt:lpstr>Phi_phi_island_cabana_hotel_</vt:lpstr>
      <vt:lpstr>Phi_phi_natural_resort</vt:lpstr>
      <vt:lpstr>Phi_phi_natural_resort_</vt:lpstr>
      <vt:lpstr>Phi_phi_Palmtree</vt:lpstr>
      <vt:lpstr>Phi_phi_the_Beach_Resort</vt:lpstr>
      <vt:lpstr>Phi_phi_the_Beach_Resort_</vt:lpstr>
      <vt:lpstr>Phi_phi_villa_resort</vt:lpstr>
      <vt:lpstr>Phi_phi_villa_resort_</vt:lpstr>
      <vt:lpstr>Phuket_Elelphant_ride</vt:lpstr>
      <vt:lpstr>Phuket_Graceland_Resort___Spa</vt:lpstr>
      <vt:lpstr>Phuket_Graceland_Resort_and_Spa</vt:lpstr>
      <vt:lpstr>Phuket_Merlin_Hotel</vt:lpstr>
      <vt:lpstr>Phuket_Merlin_Hotel_</vt:lpstr>
      <vt:lpstr>Phuket_orchid_resort___spa</vt:lpstr>
      <vt:lpstr>Phuket_orchid_resort_and_spa</vt:lpstr>
      <vt:lpstr>Phuket_William</vt:lpstr>
      <vt:lpstr>Pimnara_Boutique_Hotel</vt:lpstr>
      <vt:lpstr>Pimnara_Boutique_Hotel_</vt:lpstr>
      <vt:lpstr>Poppa_palace</vt:lpstr>
      <vt:lpstr>PP_Crusier</vt:lpstr>
      <vt:lpstr>Prayai_Changthai</vt:lpstr>
      <vt:lpstr>酒店!Premier_Room</vt:lpstr>
      <vt:lpstr>Pullman_Phuket_Arcadia_Naithon_Beach_Resort</vt:lpstr>
      <vt:lpstr>R_</vt:lpstr>
      <vt:lpstr>Rayaburi_resort_raya_island</vt:lpstr>
      <vt:lpstr>Rayaburi_resort_raya_island_</vt:lpstr>
      <vt:lpstr>Red_planet_hotel_patong</vt:lpstr>
      <vt:lpstr>S</vt:lpstr>
      <vt:lpstr>Safari_Elephant_E1</vt:lpstr>
      <vt:lpstr>Safari_Elephant_E2</vt:lpstr>
      <vt:lpstr>Safari_Elephant_E3</vt:lpstr>
      <vt:lpstr>SAFARI_Jame_bond</vt:lpstr>
      <vt:lpstr>SAFARI_Rafting</vt:lpstr>
      <vt:lpstr>Sawaddi_patong_resort</vt:lpstr>
      <vt:lpstr>Sawaddi_patong_resort_</vt:lpstr>
      <vt:lpstr>Sawasdee_Village</vt:lpstr>
      <vt:lpstr>Sawasdee_Village_</vt:lpstr>
      <vt:lpstr>Sea_quest</vt:lpstr>
      <vt:lpstr>Sea_Star</vt:lpstr>
      <vt:lpstr>Sea_sun_sand_resort</vt:lpstr>
      <vt:lpstr>Sea_sun_sand_resort_</vt:lpstr>
      <vt:lpstr>Seaview_Patong_hotel</vt:lpstr>
      <vt:lpstr>Secret_Cliff_Resort_and_Restaurant</vt:lpstr>
      <vt:lpstr>SIMON_PATONG</vt:lpstr>
      <vt:lpstr>SIMON_STAR</vt:lpstr>
      <vt:lpstr>Siralanna_Phuket_Hotel</vt:lpstr>
      <vt:lpstr>Siralanna_Phuket_Hotel_</vt:lpstr>
      <vt:lpstr>Sleep_with_Me_Hotel_Design_Hotel_at_Patong</vt:lpstr>
      <vt:lpstr>Sleep_with_Me_Hotel_Design_Hotel_at_Patong_</vt:lpstr>
      <vt:lpstr>Sofitel_Krabi_Phokeethra_Golf_and_Spa_Resort</vt:lpstr>
      <vt:lpstr>Sri_Panwa_Phuket</vt:lpstr>
      <vt:lpstr>STAND</vt:lpstr>
      <vt:lpstr>Sugar_marina_resort_ART</vt:lpstr>
      <vt:lpstr>Sugar_marina_resort_ART_</vt:lpstr>
      <vt:lpstr>Sugar_marina_resort_fashion</vt:lpstr>
      <vt:lpstr>Sugar_Palm_Grand_Hillside</vt:lpstr>
      <vt:lpstr>Suger_marina_resort_Nautical</vt:lpstr>
      <vt:lpstr>Suger_marina_resort_Nautical_</vt:lpstr>
      <vt:lpstr>Sukko_spa</vt:lpstr>
      <vt:lpstr>Sunwing_Resort_Kamala_Beach</vt:lpstr>
      <vt:lpstr>T</vt:lpstr>
      <vt:lpstr>Tanawan_Phuket_Hotel</vt:lpstr>
      <vt:lpstr>Tanawan_Phuket_Hotel_</vt:lpstr>
      <vt:lpstr>Tar_zan_Adventure</vt:lpstr>
      <vt:lpstr>Thai_boxing</vt:lpstr>
      <vt:lpstr>Thara_Patong_Beach_Resort</vt:lpstr>
      <vt:lpstr>Thara_Patong_Beach_Resort_</vt:lpstr>
      <vt:lpstr>Thavorn_palm_beach_resort</vt:lpstr>
      <vt:lpstr>The_Briza_Beach_resort_Khao_Lak</vt:lpstr>
      <vt:lpstr>The_Charm_Resort_Phuket</vt:lpstr>
      <vt:lpstr>The_Charm_Resort_Phuket_</vt:lpstr>
      <vt:lpstr>The_Kee_Resort_and_Spa</vt:lpstr>
      <vt:lpstr>The_Nap_Patong_Hotel</vt:lpstr>
      <vt:lpstr>The_Nap_Patong_Hotel_</vt:lpstr>
      <vt:lpstr>The_Palmery_Resort_and_Spa</vt:lpstr>
      <vt:lpstr>The_Palmery_Resort_and_Spa_</vt:lpstr>
      <vt:lpstr>The_Racha_hotel</vt:lpstr>
      <vt:lpstr>The_Racha_hotel_</vt:lpstr>
      <vt:lpstr>The_royal_palm_beach_resort</vt:lpstr>
      <vt:lpstr>The_royal_palm_beach_resort_</vt:lpstr>
      <vt:lpstr>The_Senses_Patong</vt:lpstr>
      <vt:lpstr>The_Senses_Patong_</vt:lpstr>
      <vt:lpstr>The_Shore_at_Katathani_Resort</vt:lpstr>
      <vt:lpstr>The_Shore_at_Katathani_Resort_</vt:lpstr>
      <vt:lpstr>The_Viridian_Resort</vt:lpstr>
      <vt:lpstr>The_westin_siray_bay_resort_and_spa_phuket</vt:lpstr>
      <vt:lpstr>U_Zenmaya_Phuket_Resort</vt:lpstr>
      <vt:lpstr>W</vt:lpstr>
      <vt:lpstr>Woraburi_hotels___resorts</vt:lpstr>
      <vt:lpstr>Woraburi_hotels___resorts_</vt:lpstr>
      <vt:lpstr>Woraburi_hotels_and_resorts</vt:lpstr>
      <vt:lpstr>Woraburi_hotels_and_resorts_</vt:lpstr>
      <vt:lpstr>Wyndham_Sea_Pearl_Resort_Phuke</vt:lpstr>
      <vt:lpstr>Zeavola_Resort_Phi_Phi_Island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2014-12-31T10:54:40Z</cp:lastPrinted>
  <dcterms:created xsi:type="dcterms:W3CDTF">2006-09-13T11:24:16Z</dcterms:created>
  <dcterms:modified xsi:type="dcterms:W3CDTF">2015-07-31T04:45:24Z</dcterms:modified>
</cp:coreProperties>
</file>